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ctia.sharepoint.com/Certification/Shared Documents/Test Plans/Speech Performance_Audio/Version 2.5.1/"/>
    </mc:Choice>
  </mc:AlternateContent>
  <xr:revisionPtr revIDLastSave="13" documentId="8_{D3FEDE5E-915C-4A3C-B929-33FA47BA4CBC}" xr6:coauthVersionLast="47" xr6:coauthVersionMax="47" xr10:uidLastSave="{F7A41BCB-33EB-447A-9F8B-0CE3C5639CDD}"/>
  <bookViews>
    <workbookView xWindow="410" yWindow="950" windowWidth="20750" windowHeight="12960" tabRatio="763" xr2:uid="{00000000-000D-0000-FFFF-FFFF00000000}"/>
  </bookViews>
  <sheets>
    <sheet name="Cover" sheetId="20" r:id="rId1"/>
    <sheet name="Table A-1" sheetId="11" r:id="rId2"/>
    <sheet name="Table A-2" sheetId="12" r:id="rId3"/>
    <sheet name="Table A-3" sheetId="9" r:id="rId4"/>
    <sheet name="Table A-4" sheetId="16" r:id="rId5"/>
    <sheet name="Table A-5" sheetId="27" r:id="rId6"/>
    <sheet name="Table A-6" sheetId="23" r:id="rId7"/>
    <sheet name="Table A-7" sheetId="28" r:id="rId8"/>
    <sheet name="Table A-8" sheetId="26" r:id="rId9"/>
    <sheet name="Table A-9" sheetId="18" r:id="rId10"/>
    <sheet name="Version " sheetId="19" r:id="rId11"/>
  </sheets>
  <definedNames>
    <definedName name="_xlnm.Print_Area" localSheetId="9">'Table A-9'!$A$1:$M$15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2" l="1"/>
  <c r="F30" i="12"/>
  <c r="F29" i="12"/>
  <c r="F28" i="12"/>
  <c r="F27" i="12"/>
  <c r="D26" i="12"/>
  <c r="F26" i="12" s="1"/>
  <c r="C26" i="12"/>
  <c r="F25" i="12"/>
  <c r="F24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8" i="12"/>
  <c r="F7" i="12"/>
  <c r="F6" i="12"/>
  <c r="F5" i="12"/>
  <c r="F4" i="12"/>
</calcChain>
</file>

<file path=xl/sharedStrings.xml><?xml version="1.0" encoding="utf-8"?>
<sst xmlns="http://schemas.openxmlformats.org/spreadsheetml/2006/main" count="518" uniqueCount="133">
  <si>
    <t>Band</t>
  </si>
  <si>
    <t>Channel Bandwidth (MHz)</t>
  </si>
  <si>
    <t>Channel Pair</t>
  </si>
  <si>
    <t>Frequency (MHz)</t>
  </si>
  <si>
    <t>UMTS 850 (3GPP BAND V)</t>
  </si>
  <si>
    <t>UMTS 1900 (3GPP BAND II)</t>
  </si>
  <si>
    <t>UMTS 2100/1700
(3GPP BAND IV)</t>
  </si>
  <si>
    <t>CDMA 800
(Cellular)</t>
  </si>
  <si>
    <t>CDMA 1900 (PCS)</t>
  </si>
  <si>
    <t>CDMA 2100/1700 (AWS-1)</t>
  </si>
  <si>
    <t>Codec</t>
  </si>
  <si>
    <t>EVS NB</t>
  </si>
  <si>
    <t>EVS WB</t>
  </si>
  <si>
    <t>EVS SWB</t>
  </si>
  <si>
    <t xml:space="preserve">EVRC-S03 </t>
  </si>
  <si>
    <t>bit rates (kbit/s)</t>
  </si>
  <si>
    <t>Bandwidth</t>
  </si>
  <si>
    <t>Narrowband</t>
  </si>
  <si>
    <t>Wideband</t>
  </si>
  <si>
    <t>Super-wideband</t>
  </si>
  <si>
    <t>Designation</t>
  </si>
  <si>
    <t>DL Channel</t>
  </si>
  <si>
    <t>UL Channel</t>
  </si>
  <si>
    <t>CH-TX</t>
  </si>
  <si>
    <t>CH-RX</t>
  </si>
  <si>
    <t xml:space="preserve">DL Frequency (MHz) </t>
  </si>
  <si>
    <t xml:space="preserve">UL Frequency (MHz) </t>
  </si>
  <si>
    <t>EVRC-NW SO-73 COP0</t>
  </si>
  <si>
    <t>EVRC-B-S068 COP4</t>
  </si>
  <si>
    <t>14*</t>
  </si>
  <si>
    <t>Full test plan coverage</t>
  </si>
  <si>
    <t>TABLE A-2 LTE TEST FREQUENCY (Only the non greyed out bands are normative and remaining bands are informative)</t>
  </si>
  <si>
    <t>Table A-3 UMTS TEST FREQUENCY (Only the non greyed out bands are normative and remaining bands are informative)</t>
  </si>
  <si>
    <t>13.2 CA</t>
  </si>
  <si>
    <t>Normative for all carriers</t>
  </si>
  <si>
    <t>Table A-4 CDMA TEST FREQUENCY  (Only the non greyed out bands are normative and remaining bands are informative)</t>
  </si>
  <si>
    <t>Notes</t>
  </si>
  <si>
    <t>No coverage</t>
  </si>
  <si>
    <t xml:space="preserve">No coverage </t>
  </si>
  <si>
    <t xml:space="preserve">TABLE A-1 CODECS AND BITRATES </t>
  </si>
  <si>
    <t>SND, RCV 4+14</t>
  </si>
  <si>
    <t>n/a</t>
  </si>
  <si>
    <t>yes</t>
  </si>
  <si>
    <t>Speech Quality (&amp; DUT Delay)</t>
  </si>
  <si>
    <t>Speech Quality (&amp; DUT Delay) with Network Impairments</t>
  </si>
  <si>
    <t>Distortion w/ activation</t>
  </si>
  <si>
    <t>Echo Control - Double Talk</t>
  </si>
  <si>
    <t>Acoustic Echo Control</t>
  </si>
  <si>
    <t>Sidetone Delay</t>
  </si>
  <si>
    <t>Sidetone</t>
  </si>
  <si>
    <t>RCV</t>
  </si>
  <si>
    <t>Max Acoustic Pressure</t>
  </si>
  <si>
    <t>SND</t>
  </si>
  <si>
    <t>Speech Quality w/ Ambient (8spkr) Noise</t>
  </si>
  <si>
    <t>Speech Quality w/ Ambient Noise (4 spkr)</t>
  </si>
  <si>
    <t>SND, RCV</t>
  </si>
  <si>
    <t>Single Frq interference</t>
  </si>
  <si>
    <t>Idle Noise</t>
  </si>
  <si>
    <t>Frequency Response</t>
  </si>
  <si>
    <t>Loudness Rating</t>
  </si>
  <si>
    <t>band 14</t>
  </si>
  <si>
    <t>band 4 or 14</t>
  </si>
  <si>
    <t>Measurement Title</t>
  </si>
  <si>
    <t>Super-wideband Handheld Hands-free</t>
  </si>
  <si>
    <t>Super-wideband Headset</t>
  </si>
  <si>
    <t>Super-wideband Handset</t>
  </si>
  <si>
    <t>Wideband Handheld Hands-free</t>
  </si>
  <si>
    <t>Wideband Headset
Electrical ITU-T P.381</t>
  </si>
  <si>
    <t>Wideband Headset</t>
  </si>
  <si>
    <t>Wideband Handset</t>
  </si>
  <si>
    <t>Narrowband Handheld Hands-free</t>
  </si>
  <si>
    <t>History</t>
  </si>
  <si>
    <t>Change Description</t>
  </si>
  <si>
    <t>Initial Release</t>
  </si>
  <si>
    <t>Narrow Band Handset</t>
  </si>
  <si>
    <t>Narrow Band Headset</t>
  </si>
  <si>
    <t>Band 4 or 14</t>
  </si>
  <si>
    <t>Band 14</t>
  </si>
  <si>
    <t>Highlighted cells are required to test both Band 4 and Band 14</t>
  </si>
  <si>
    <t xml:space="preserve">Note: For "B 4 or B14" columns, device shall be tested in Band 14 if it supports Band 14. </t>
  </si>
  <si>
    <t>1.0</t>
  </si>
  <si>
    <t>VoLTE</t>
  </si>
  <si>
    <t xml:space="preserve">Technology </t>
  </si>
  <si>
    <t xml:space="preserve">Band Frequency </t>
  </si>
  <si>
    <t>CDMA</t>
  </si>
  <si>
    <t>UMTS</t>
  </si>
  <si>
    <t>Informative for all carriers</t>
  </si>
  <si>
    <t>As per Table A-3</t>
  </si>
  <si>
    <t>As per Table A-4</t>
  </si>
  <si>
    <t>As per Table A-2</t>
  </si>
  <si>
    <t>Test Plan Scope</t>
  </si>
  <si>
    <t>5G FR1 NSA VoLTE</t>
  </si>
  <si>
    <t>5G FR1 SA VoNR</t>
  </si>
  <si>
    <t>4G VoLTE</t>
  </si>
  <si>
    <t>SCS (kHz)</t>
  </si>
  <si>
    <t>Carrier Center Frequency [MHz]</t>
  </si>
  <si>
    <t>n2</t>
  </si>
  <si>
    <t>n5</t>
  </si>
  <si>
    <t>n41</t>
  </si>
  <si>
    <t>n66</t>
  </si>
  <si>
    <t>n71</t>
  </si>
  <si>
    <t>n78</t>
  </si>
  <si>
    <t>Channel</t>
  </si>
  <si>
    <t>Carrier Center Frequency (MHz)</t>
  </si>
  <si>
    <t>WLAN</t>
  </si>
  <si>
    <t>2.4GHz</t>
  </si>
  <si>
    <t>5GHz</t>
  </si>
  <si>
    <t>Center Frequency [MHz]</t>
  </si>
  <si>
    <t>TABLE A-6 5G FR1 NSA TEST FREQUENCY (Only the non greyed out bands are normative and remaining bands are informative)</t>
  </si>
  <si>
    <t>TABLE A-7 5G FR1 SA TEST FREQUENCY (Only the non greyed out bands are normative and remaining bands are informative)</t>
  </si>
  <si>
    <t>TABLE A-8 WLAN TEST FREQUENCY (Only the non greyed out bands are normative and remaining bands are informative)</t>
  </si>
  <si>
    <t>GSM 850
(Cellular)</t>
  </si>
  <si>
    <t>GSM 1900 (PCS)</t>
  </si>
  <si>
    <t>TABLE A-5 GSM TX and RX TEST FREQUENCY (Only the non greyed out bands are normative and remaining bands are informative)</t>
  </si>
  <si>
    <t>GSM</t>
  </si>
  <si>
    <t>As per Table A-5</t>
  </si>
  <si>
    <t>* Partial test plan coverage for AT&amp;T as per table A-9</t>
  </si>
  <si>
    <t>AMR NB</t>
  </si>
  <si>
    <t>AMR WB</t>
  </si>
  <si>
    <t>As per Table A-6</t>
  </si>
  <si>
    <t xml:space="preserve"> As per Table A-7</t>
  </si>
  <si>
    <t xml:space="preserve"> As per Table A-6</t>
  </si>
  <si>
    <t>As per Table A-7</t>
  </si>
  <si>
    <t>As per Table A-8</t>
  </si>
  <si>
    <t xml:space="preserve"> As per Table A-8</t>
  </si>
  <si>
    <t>LTE Anchor Band should be as per Table A-2 i.e. Band 4</t>
  </si>
  <si>
    <t>n70</t>
  </si>
  <si>
    <t xml:space="preserve"> Not defined</t>
  </si>
  <si>
    <t>2.4</t>
  </si>
  <si>
    <t>NOTICE:  Copyright ©  2018 - 2024 CTIA Certification.  All rights reserved.</t>
  </si>
  <si>
    <t>Appendix B for Speech Performance Test Plan Ver 2.5.X</t>
  </si>
  <si>
    <t xml:space="preserve">Updated the Appendix B version to align the test plan version number </t>
  </si>
  <si>
    <t xml:space="preserve">Included VoNR, Updated Table A2 to add LTE band48, Added GSM Table A-5, Added 5G Tables A-6 and A-7,Added WLAN Table A-8, AT&amp;T scope table name changed from A-5 to A-9.  Aligned the version number with the Test Plan release version.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</si>
</sst>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7D4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8CDD1"/>
        <bgColor indexed="64"/>
      </patternFill>
    </fill>
    <fill>
      <patternFill patternType="solid">
        <fgColor rgb="FFDAE48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80">
    <xf numFmtId="0" fontId="0" fillId="0" borderId="0" xfId="0"/>
    <xf numFmtId="0" fontId="6" fillId="0" borderId="0" xfId="1"/>
    <xf numFmtId="0" fontId="6" fillId="0" borderId="0" xfId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25" xfId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0" xfId="1" applyAlignment="1">
      <alignment vertical="center"/>
    </xf>
    <xf numFmtId="0" fontId="6" fillId="0" borderId="33" xfId="1" applyBorder="1" applyAlignment="1">
      <alignment horizontal="center" vertical="center"/>
    </xf>
    <xf numFmtId="0" fontId="6" fillId="0" borderId="0" xfId="1" applyAlignment="1">
      <alignment horizontal="left" vertical="center"/>
    </xf>
    <xf numFmtId="0" fontId="6" fillId="0" borderId="18" xfId="1" applyBorder="1" applyAlignment="1">
      <alignment horizontal="center" vertical="center"/>
    </xf>
    <xf numFmtId="0" fontId="6" fillId="0" borderId="10" xfId="1" applyBorder="1" applyAlignment="1">
      <alignment horizontal="center" vertical="center"/>
    </xf>
    <xf numFmtId="0" fontId="6" fillId="0" borderId="11" xfId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6" fillId="0" borderId="2" xfId="1" applyBorder="1" applyAlignment="1">
      <alignment horizontal="center" vertical="center"/>
    </xf>
    <xf numFmtId="0" fontId="6" fillId="0" borderId="26" xfId="1" applyBorder="1" applyAlignment="1">
      <alignment horizontal="center" vertical="center"/>
    </xf>
    <xf numFmtId="0" fontId="6" fillId="0" borderId="9" xfId="1" applyBorder="1" applyAlignment="1">
      <alignment horizontal="center" vertical="center"/>
    </xf>
    <xf numFmtId="0" fontId="6" fillId="0" borderId="14" xfId="1" applyBorder="1" applyAlignment="1">
      <alignment horizontal="center" vertical="center"/>
    </xf>
    <xf numFmtId="0" fontId="6" fillId="0" borderId="15" xfId="1" applyBorder="1" applyAlignment="1">
      <alignment horizontal="center" vertical="center"/>
    </xf>
    <xf numFmtId="0" fontId="6" fillId="0" borderId="27" xfId="1" applyBorder="1" applyAlignment="1">
      <alignment horizontal="center" vertical="center"/>
    </xf>
    <xf numFmtId="0" fontId="6" fillId="0" borderId="6" xfId="1" applyBorder="1" applyAlignment="1">
      <alignment horizontal="center" vertical="center"/>
    </xf>
    <xf numFmtId="0" fontId="6" fillId="0" borderId="7" xfId="1" applyBorder="1" applyAlignment="1">
      <alignment horizontal="center" vertical="center"/>
    </xf>
    <xf numFmtId="0" fontId="6" fillId="0" borderId="22" xfId="1" applyBorder="1" applyAlignment="1">
      <alignment horizontal="center" vertical="center"/>
    </xf>
    <xf numFmtId="0" fontId="6" fillId="0" borderId="16" xfId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3" fillId="0" borderId="34" xfId="0" applyFont="1" applyBorder="1" applyAlignment="1">
      <alignment horizontal="center" vertical="center" wrapText="1"/>
    </xf>
    <xf numFmtId="2" fontId="0" fillId="0" borderId="14" xfId="0" applyNumberFormat="1" applyBorder="1"/>
    <xf numFmtId="0" fontId="0" fillId="0" borderId="27" xfId="0" applyBorder="1"/>
    <xf numFmtId="2" fontId="0" fillId="0" borderId="45" xfId="0" applyNumberFormat="1" applyBorder="1"/>
    <xf numFmtId="0" fontId="0" fillId="0" borderId="25" xfId="0" applyBorder="1"/>
    <xf numFmtId="2" fontId="0" fillId="0" borderId="0" xfId="0" applyNumberFormat="1"/>
    <xf numFmtId="2" fontId="12" fillId="0" borderId="36" xfId="0" applyNumberFormat="1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6" fillId="3" borderId="31" xfId="1" applyFill="1" applyBorder="1" applyAlignment="1">
      <alignment horizontal="center" vertical="center"/>
    </xf>
    <xf numFmtId="0" fontId="6" fillId="3" borderId="23" xfId="1" applyFill="1" applyBorder="1" applyAlignment="1">
      <alignment horizontal="center" vertical="center"/>
    </xf>
    <xf numFmtId="0" fontId="6" fillId="3" borderId="24" xfId="1" applyFill="1" applyBorder="1" applyAlignment="1">
      <alignment horizontal="center" vertical="center"/>
    </xf>
    <xf numFmtId="0" fontId="6" fillId="3" borderId="25" xfId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6" fillId="4" borderId="6" xfId="1" applyFill="1" applyBorder="1" applyAlignment="1">
      <alignment horizontal="center" vertical="center"/>
    </xf>
    <xf numFmtId="0" fontId="6" fillId="4" borderId="7" xfId="1" applyFill="1" applyBorder="1" applyAlignment="1">
      <alignment horizontal="center" vertical="center"/>
    </xf>
    <xf numFmtId="0" fontId="6" fillId="4" borderId="22" xfId="1" applyFill="1" applyBorder="1" applyAlignment="1">
      <alignment horizontal="center" vertical="center"/>
    </xf>
    <xf numFmtId="0" fontId="11" fillId="4" borderId="25" xfId="1" applyFont="1" applyFill="1" applyBorder="1" applyAlignment="1">
      <alignment horizontal="center" vertical="center"/>
    </xf>
    <xf numFmtId="0" fontId="6" fillId="4" borderId="3" xfId="1" applyFill="1" applyBorder="1" applyAlignment="1">
      <alignment horizontal="center" vertical="center"/>
    </xf>
    <xf numFmtId="0" fontId="6" fillId="4" borderId="2" xfId="1" applyFill="1" applyBorder="1" applyAlignment="1">
      <alignment horizontal="center" vertical="center"/>
    </xf>
    <xf numFmtId="0" fontId="6" fillId="4" borderId="26" xfId="1" applyFill="1" applyBorder="1" applyAlignment="1">
      <alignment horizontal="center" vertical="center"/>
    </xf>
    <xf numFmtId="0" fontId="6" fillId="4" borderId="9" xfId="1" applyFill="1" applyBorder="1" applyAlignment="1">
      <alignment horizontal="center" vertical="center"/>
    </xf>
    <xf numFmtId="0" fontId="6" fillId="4" borderId="10" xfId="1" applyFill="1" applyBorder="1" applyAlignment="1">
      <alignment horizontal="center" vertical="center"/>
    </xf>
    <xf numFmtId="0" fontId="6" fillId="4" borderId="11" xfId="1" applyFill="1" applyBorder="1" applyAlignment="1">
      <alignment horizontal="center" vertical="center"/>
    </xf>
    <xf numFmtId="0" fontId="6" fillId="4" borderId="14" xfId="1" applyFill="1" applyBorder="1" applyAlignment="1">
      <alignment horizontal="center" vertical="center"/>
    </xf>
    <xf numFmtId="0" fontId="6" fillId="4" borderId="15" xfId="1" applyFill="1" applyBorder="1" applyAlignment="1">
      <alignment horizontal="center" vertical="center"/>
    </xf>
    <xf numFmtId="0" fontId="6" fillId="4" borderId="27" xfId="1" applyFill="1" applyBorder="1" applyAlignment="1">
      <alignment horizontal="center" vertical="center"/>
    </xf>
    <xf numFmtId="0" fontId="6" fillId="4" borderId="18" xfId="1" applyFill="1" applyBorder="1" applyAlignment="1">
      <alignment horizontal="center" vertical="center"/>
    </xf>
    <xf numFmtId="0" fontId="6" fillId="4" borderId="16" xfId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5" fillId="0" borderId="0" xfId="0" applyFont="1"/>
    <xf numFmtId="0" fontId="9" fillId="3" borderId="47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5" borderId="47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10" fillId="4" borderId="1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wrapText="1"/>
    </xf>
    <xf numFmtId="0" fontId="9" fillId="5" borderId="48" xfId="0" applyFont="1" applyFill="1" applyBorder="1" applyAlignment="1">
      <alignment horizontal="left" vertical="center" wrapText="1"/>
    </xf>
    <xf numFmtId="0" fontId="9" fillId="5" borderId="49" xfId="0" applyFont="1" applyFill="1" applyBorder="1" applyAlignment="1">
      <alignment wrapText="1"/>
    </xf>
    <xf numFmtId="0" fontId="9" fillId="3" borderId="31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vertical="center" wrapText="1"/>
    </xf>
    <xf numFmtId="0" fontId="0" fillId="6" borderId="12" xfId="0" applyFill="1" applyBorder="1"/>
    <xf numFmtId="0" fontId="0" fillId="7" borderId="13" xfId="0" applyFill="1" applyBorder="1"/>
    <xf numFmtId="0" fontId="0" fillId="7" borderId="12" xfId="0" applyFill="1" applyBorder="1"/>
    <xf numFmtId="0" fontId="0" fillId="4" borderId="13" xfId="0" applyFill="1" applyBorder="1" applyAlignment="1">
      <alignment horizontal="center"/>
    </xf>
    <xf numFmtId="0" fontId="0" fillId="7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6" borderId="14" xfId="0" applyFill="1" applyBorder="1"/>
    <xf numFmtId="0" fontId="0" fillId="7" borderId="15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6" borderId="15" xfId="0" applyFill="1" applyBorder="1"/>
    <xf numFmtId="0" fontId="0" fillId="5" borderId="15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6" borderId="45" xfId="0" applyFill="1" applyBorder="1"/>
    <xf numFmtId="0" fontId="0" fillId="7" borderId="46" xfId="0" applyFill="1" applyBorder="1" applyAlignment="1">
      <alignment horizontal="left" vertical="center"/>
    </xf>
    <xf numFmtId="0" fontId="6" fillId="4" borderId="28" xfId="1" applyFill="1" applyBorder="1" applyAlignment="1">
      <alignment horizontal="center" vertical="center"/>
    </xf>
    <xf numFmtId="0" fontId="6" fillId="4" borderId="29" xfId="1" applyFill="1" applyBorder="1" applyAlignment="1">
      <alignment horizontal="center" vertical="center"/>
    </xf>
    <xf numFmtId="0" fontId="6" fillId="4" borderId="30" xfId="1" applyFill="1" applyBorder="1" applyAlignment="1">
      <alignment horizontal="center" vertical="center"/>
    </xf>
    <xf numFmtId="0" fontId="6" fillId="4" borderId="17" xfId="1" applyFill="1" applyBorder="1" applyAlignment="1">
      <alignment horizontal="center" vertical="center"/>
    </xf>
    <xf numFmtId="0" fontId="0" fillId="6" borderId="0" xfId="0" applyFill="1"/>
    <xf numFmtId="0" fontId="0" fillId="7" borderId="0" xfId="0" applyFill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wrapText="1"/>
    </xf>
    <xf numFmtId="0" fontId="15" fillId="0" borderId="0" xfId="0" applyFont="1"/>
    <xf numFmtId="49" fontId="0" fillId="0" borderId="14" xfId="0" applyNumberFormat="1" applyBorder="1" applyAlignment="1">
      <alignment horizontal="center"/>
    </xf>
    <xf numFmtId="49" fontId="0" fillId="0" borderId="14" xfId="0" quotePrefix="1" applyNumberFormat="1" applyBorder="1" applyAlignment="1">
      <alignment horizontal="center"/>
    </xf>
    <xf numFmtId="0" fontId="9" fillId="3" borderId="1" xfId="1" applyFont="1" applyFill="1" applyBorder="1" applyAlignment="1">
      <alignment horizontal="center" vertical="center"/>
    </xf>
    <xf numFmtId="0" fontId="6" fillId="8" borderId="1" xfId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0" fillId="8" borderId="1" xfId="0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9" borderId="50" xfId="0" applyFill="1" applyBorder="1" applyAlignment="1">
      <alignment horizontal="center" vertical="center"/>
    </xf>
    <xf numFmtId="0" fontId="6" fillId="9" borderId="1" xfId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vertical="top"/>
    </xf>
    <xf numFmtId="0" fontId="6" fillId="9" borderId="2" xfId="1" applyFill="1" applyBorder="1" applyAlignment="1">
      <alignment horizontal="center" vertical="center"/>
    </xf>
    <xf numFmtId="0" fontId="6" fillId="9" borderId="50" xfId="1" applyFill="1" applyBorder="1" applyAlignment="1">
      <alignment horizontal="center" vertical="center"/>
    </xf>
    <xf numFmtId="0" fontId="6" fillId="9" borderId="7" xfId="1" applyFill="1" applyBorder="1" applyAlignment="1">
      <alignment horizontal="center" vertical="center"/>
    </xf>
    <xf numFmtId="0" fontId="6" fillId="5" borderId="2" xfId="1" applyFill="1" applyBorder="1" applyAlignment="1">
      <alignment horizontal="center" vertical="center"/>
    </xf>
    <xf numFmtId="0" fontId="6" fillId="5" borderId="50" xfId="1" applyFill="1" applyBorder="1" applyAlignment="1">
      <alignment horizontal="center" vertical="center"/>
    </xf>
    <xf numFmtId="0" fontId="6" fillId="5" borderId="7" xfId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6" fillId="4" borderId="19" xfId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6" fillId="4" borderId="32" xfId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6" fillId="0" borderId="19" xfId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0" fontId="0" fillId="9" borderId="50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7" xfId="0" applyBorder="1" applyAlignment="1">
      <alignment horizontal="left" wrapText="1"/>
    </xf>
    <xf numFmtId="0" fontId="0" fillId="0" borderId="27" xfId="0" applyBorder="1" applyAlignment="1">
      <alignment horizontal="left"/>
    </xf>
  </cellXfs>
  <cellStyles count="2">
    <cellStyle name="Normal" xfId="0" builtinId="0"/>
    <cellStyle name="Normal 3 2" xfId="1" xr:uid="{00000000-0005-0000-0000-000001000000}"/>
  </cellStyles>
  <dxfs count="0"/>
  <tableStyles count="0" defaultTableStyle="TableStyleMedium2" defaultPivotStyle="PivotStyleLight16"/>
  <colors>
    <mruColors>
      <color rgb="FFDAE480"/>
      <color rgb="FFC4D438"/>
      <color rgb="FF78CDD1"/>
      <color rgb="FFC7D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429985</xdr:colOff>
      <xdr:row>0</xdr:row>
      <xdr:rowOff>1240971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3128" cy="1240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E9" sqref="E9"/>
    </sheetView>
  </sheetViews>
  <sheetFormatPr defaultRowHeight="14.5" x14ac:dyDescent="0.35"/>
  <cols>
    <col min="8" max="8" width="38.36328125" customWidth="1"/>
  </cols>
  <sheetData>
    <row r="1" spans="1:8" s="128" customFormat="1" ht="121.5" customHeight="1" x14ac:dyDescent="0.35">
      <c r="A1" s="128" t="s">
        <v>129</v>
      </c>
      <c r="E1" s="129"/>
      <c r="F1" s="129"/>
    </row>
    <row r="2" spans="1:8" x14ac:dyDescent="0.35">
      <c r="A2" s="145"/>
      <c r="B2" s="145"/>
      <c r="C2" s="145"/>
      <c r="D2" s="145"/>
      <c r="E2" s="145"/>
      <c r="F2" s="145"/>
      <c r="G2" s="145"/>
      <c r="H2" s="145"/>
    </row>
    <row r="3" spans="1:8" s="130" customFormat="1" ht="21" x14ac:dyDescent="0.5">
      <c r="A3" s="144" t="s">
        <v>130</v>
      </c>
      <c r="B3" s="144"/>
      <c r="C3" s="144"/>
      <c r="D3" s="144"/>
      <c r="E3" s="144"/>
      <c r="F3" s="144"/>
      <c r="G3" s="144"/>
      <c r="H3" s="144"/>
    </row>
    <row r="4" spans="1:8" s="130" customFormat="1" ht="21" x14ac:dyDescent="0.5">
      <c r="A4" s="146"/>
      <c r="B4" s="146"/>
      <c r="C4" s="146"/>
      <c r="D4" s="146"/>
      <c r="E4" s="146"/>
      <c r="F4" s="146"/>
      <c r="G4" s="146"/>
      <c r="H4" s="146"/>
    </row>
    <row r="5" spans="1:8" s="130" customFormat="1" ht="21" x14ac:dyDescent="0.45">
      <c r="A5" s="147"/>
      <c r="B5" s="147"/>
      <c r="C5" s="147"/>
      <c r="D5" s="147"/>
      <c r="E5" s="147"/>
      <c r="F5" s="147"/>
      <c r="G5" s="147"/>
      <c r="H5" s="147"/>
    </row>
  </sheetData>
  <mergeCells count="4">
    <mergeCell ref="A3:H3"/>
    <mergeCell ref="A2:H2"/>
    <mergeCell ref="A4:H4"/>
    <mergeCell ref="A5:H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0"/>
  <sheetViews>
    <sheetView zoomScale="80" zoomScaleNormal="80" workbookViewId="0">
      <selection activeCell="C32" sqref="C32"/>
    </sheetView>
  </sheetViews>
  <sheetFormatPr defaultRowHeight="14.5" x14ac:dyDescent="0.35"/>
  <cols>
    <col min="1" max="1" width="26.26953125" customWidth="1"/>
    <col min="2" max="2" width="21.1796875" bestFit="1" customWidth="1"/>
    <col min="3" max="3" width="61.54296875" customWidth="1"/>
    <col min="4" max="9" width="14.1796875" customWidth="1"/>
    <col min="10" max="10" width="14.1796875" hidden="1" customWidth="1"/>
    <col min="11" max="12" width="14.1796875" customWidth="1"/>
  </cols>
  <sheetData>
    <row r="1" spans="1:12" ht="57.75" customHeight="1" thickBot="1" x14ac:dyDescent="0.4">
      <c r="A1" s="86"/>
      <c r="B1" s="87" t="s">
        <v>74</v>
      </c>
      <c r="C1" s="87" t="s">
        <v>75</v>
      </c>
      <c r="D1" s="87" t="s">
        <v>70</v>
      </c>
      <c r="E1" s="87" t="s">
        <v>69</v>
      </c>
      <c r="F1" s="87" t="s">
        <v>68</v>
      </c>
      <c r="G1" s="87" t="s">
        <v>67</v>
      </c>
      <c r="H1" s="87" t="s">
        <v>66</v>
      </c>
      <c r="I1" s="87" t="s">
        <v>65</v>
      </c>
      <c r="J1" s="87"/>
      <c r="K1" s="87" t="s">
        <v>64</v>
      </c>
      <c r="L1" s="104" t="s">
        <v>63</v>
      </c>
    </row>
    <row r="2" spans="1:12" x14ac:dyDescent="0.35">
      <c r="A2" s="91" t="s">
        <v>62</v>
      </c>
      <c r="B2" s="105" t="s">
        <v>76</v>
      </c>
      <c r="C2" s="88" t="s">
        <v>76</v>
      </c>
      <c r="D2" s="88" t="s">
        <v>77</v>
      </c>
      <c r="E2" s="88" t="s">
        <v>76</v>
      </c>
      <c r="F2" s="88" t="s">
        <v>76</v>
      </c>
      <c r="G2" s="88" t="s">
        <v>76</v>
      </c>
      <c r="H2" s="88" t="s">
        <v>60</v>
      </c>
      <c r="I2" s="88" t="s">
        <v>76</v>
      </c>
      <c r="J2" s="89" t="s">
        <v>61</v>
      </c>
      <c r="K2" s="88" t="s">
        <v>76</v>
      </c>
      <c r="L2" s="90" t="s">
        <v>77</v>
      </c>
    </row>
    <row r="3" spans="1:12" x14ac:dyDescent="0.35">
      <c r="A3" s="101" t="s">
        <v>59</v>
      </c>
      <c r="B3" s="106" t="s">
        <v>40</v>
      </c>
      <c r="C3" s="95" t="s">
        <v>55</v>
      </c>
      <c r="D3" s="95" t="s">
        <v>55</v>
      </c>
      <c r="E3" s="94" t="s">
        <v>40</v>
      </c>
      <c r="F3" s="99" t="s">
        <v>55</v>
      </c>
      <c r="G3" s="99" t="s">
        <v>55</v>
      </c>
      <c r="H3" s="99" t="s">
        <v>55</v>
      </c>
      <c r="I3" s="94" t="s">
        <v>40</v>
      </c>
      <c r="J3" s="37" t="s">
        <v>55</v>
      </c>
      <c r="K3" s="95" t="s">
        <v>55</v>
      </c>
      <c r="L3" s="107" t="s">
        <v>55</v>
      </c>
    </row>
    <row r="4" spans="1:12" x14ac:dyDescent="0.35">
      <c r="A4" s="101" t="s">
        <v>58</v>
      </c>
      <c r="B4" s="108" t="s">
        <v>55</v>
      </c>
      <c r="C4" s="95" t="s">
        <v>55</v>
      </c>
      <c r="D4" s="95" t="s">
        <v>55</v>
      </c>
      <c r="E4" s="99" t="s">
        <v>55</v>
      </c>
      <c r="F4" s="99" t="s">
        <v>55</v>
      </c>
      <c r="G4" s="99" t="s">
        <v>55</v>
      </c>
      <c r="H4" s="99" t="s">
        <v>55</v>
      </c>
      <c r="I4" s="95" t="s">
        <v>55</v>
      </c>
      <c r="J4" s="37" t="s">
        <v>55</v>
      </c>
      <c r="K4" s="95" t="s">
        <v>55</v>
      </c>
      <c r="L4" s="107" t="s">
        <v>55</v>
      </c>
    </row>
    <row r="5" spans="1:12" x14ac:dyDescent="0.35">
      <c r="A5" s="101" t="s">
        <v>57</v>
      </c>
      <c r="B5" s="108" t="s">
        <v>55</v>
      </c>
      <c r="C5" s="95" t="s">
        <v>55</v>
      </c>
      <c r="D5" s="98" t="s">
        <v>41</v>
      </c>
      <c r="E5" s="99" t="s">
        <v>55</v>
      </c>
      <c r="F5" s="99" t="s">
        <v>55</v>
      </c>
      <c r="G5" s="99" t="s">
        <v>55</v>
      </c>
      <c r="H5" s="98" t="s">
        <v>41</v>
      </c>
      <c r="I5" s="95" t="s">
        <v>55</v>
      </c>
      <c r="J5" s="37" t="s">
        <v>55</v>
      </c>
      <c r="K5" s="95" t="s">
        <v>55</v>
      </c>
      <c r="L5" s="109" t="s">
        <v>41</v>
      </c>
    </row>
    <row r="6" spans="1:12" x14ac:dyDescent="0.35">
      <c r="A6" s="101" t="s">
        <v>56</v>
      </c>
      <c r="B6" s="108" t="s">
        <v>55</v>
      </c>
      <c r="C6" s="95" t="s">
        <v>55</v>
      </c>
      <c r="D6" s="98" t="s">
        <v>41</v>
      </c>
      <c r="E6" s="99" t="s">
        <v>55</v>
      </c>
      <c r="F6" s="99" t="s">
        <v>55</v>
      </c>
      <c r="G6" s="99" t="s">
        <v>55</v>
      </c>
      <c r="H6" s="98" t="s">
        <v>41</v>
      </c>
      <c r="I6" s="95" t="s">
        <v>55</v>
      </c>
      <c r="J6" s="37" t="s">
        <v>55</v>
      </c>
      <c r="K6" s="95" t="s">
        <v>55</v>
      </c>
      <c r="L6" s="109" t="s">
        <v>41</v>
      </c>
    </row>
    <row r="7" spans="1:12" ht="26.5" x14ac:dyDescent="0.35">
      <c r="A7" s="101" t="s">
        <v>54</v>
      </c>
      <c r="B7" s="110" t="s">
        <v>52</v>
      </c>
      <c r="C7" s="97" t="s">
        <v>41</v>
      </c>
      <c r="D7" s="97" t="s">
        <v>41</v>
      </c>
      <c r="E7" s="92" t="s">
        <v>52</v>
      </c>
      <c r="F7" s="97" t="s">
        <v>41</v>
      </c>
      <c r="G7" s="97" t="s">
        <v>41</v>
      </c>
      <c r="H7" s="97" t="s">
        <v>41</v>
      </c>
      <c r="I7" s="96" t="s">
        <v>52</v>
      </c>
      <c r="J7" s="36" t="s">
        <v>52</v>
      </c>
      <c r="K7" s="97" t="s">
        <v>41</v>
      </c>
      <c r="L7" s="111" t="s">
        <v>41</v>
      </c>
    </row>
    <row r="8" spans="1:12" ht="26.5" x14ac:dyDescent="0.35">
      <c r="A8" s="101" t="s">
        <v>53</v>
      </c>
      <c r="B8" s="112" t="s">
        <v>41</v>
      </c>
      <c r="C8" s="97" t="s">
        <v>41</v>
      </c>
      <c r="D8" s="96" t="s">
        <v>52</v>
      </c>
      <c r="E8" s="97" t="s">
        <v>41</v>
      </c>
      <c r="F8" s="97" t="s">
        <v>41</v>
      </c>
      <c r="G8" s="97" t="s">
        <v>41</v>
      </c>
      <c r="H8" s="92" t="s">
        <v>52</v>
      </c>
      <c r="I8" s="97" t="s">
        <v>41</v>
      </c>
      <c r="J8" s="100" t="s">
        <v>41</v>
      </c>
      <c r="K8" s="97" t="s">
        <v>41</v>
      </c>
      <c r="L8" s="113" t="s">
        <v>52</v>
      </c>
    </row>
    <row r="9" spans="1:12" x14ac:dyDescent="0.35">
      <c r="A9" s="101" t="s">
        <v>51</v>
      </c>
      <c r="B9" s="110" t="s">
        <v>50</v>
      </c>
      <c r="C9" s="98" t="s">
        <v>41</v>
      </c>
      <c r="D9" s="98" t="s">
        <v>41</v>
      </c>
      <c r="E9" s="92" t="s">
        <v>50</v>
      </c>
      <c r="F9" s="98" t="s">
        <v>41</v>
      </c>
      <c r="G9" s="98" t="s">
        <v>41</v>
      </c>
      <c r="H9" s="98" t="s">
        <v>41</v>
      </c>
      <c r="I9" s="96" t="s">
        <v>50</v>
      </c>
      <c r="J9" s="36" t="s">
        <v>50</v>
      </c>
      <c r="K9" s="98" t="s">
        <v>41</v>
      </c>
      <c r="L9" s="109" t="s">
        <v>41</v>
      </c>
    </row>
    <row r="10" spans="1:12" x14ac:dyDescent="0.35">
      <c r="A10" s="101" t="s">
        <v>49</v>
      </c>
      <c r="B10" s="110" t="s">
        <v>42</v>
      </c>
      <c r="C10" s="96" t="s">
        <v>42</v>
      </c>
      <c r="D10" s="98" t="s">
        <v>41</v>
      </c>
      <c r="E10" s="92" t="s">
        <v>42</v>
      </c>
      <c r="F10" s="92" t="s">
        <v>42</v>
      </c>
      <c r="G10" s="92" t="s">
        <v>42</v>
      </c>
      <c r="H10" s="98" t="s">
        <v>41</v>
      </c>
      <c r="I10" s="96" t="s">
        <v>42</v>
      </c>
      <c r="J10" s="36" t="s">
        <v>42</v>
      </c>
      <c r="K10" s="92" t="s">
        <v>42</v>
      </c>
      <c r="L10" s="109" t="s">
        <v>41</v>
      </c>
    </row>
    <row r="11" spans="1:12" x14ac:dyDescent="0.35">
      <c r="A11" s="101" t="s">
        <v>48</v>
      </c>
      <c r="B11" s="110" t="s">
        <v>42</v>
      </c>
      <c r="C11" s="96" t="s">
        <v>42</v>
      </c>
      <c r="D11" s="98" t="s">
        <v>41</v>
      </c>
      <c r="E11" s="92" t="s">
        <v>42</v>
      </c>
      <c r="F11" s="92" t="s">
        <v>42</v>
      </c>
      <c r="G11" s="92" t="s">
        <v>42</v>
      </c>
      <c r="H11" s="98" t="s">
        <v>41</v>
      </c>
      <c r="I11" s="96" t="s">
        <v>42</v>
      </c>
      <c r="J11" s="36" t="s">
        <v>42</v>
      </c>
      <c r="K11" s="96" t="s">
        <v>42</v>
      </c>
      <c r="L11" s="109" t="s">
        <v>41</v>
      </c>
    </row>
    <row r="12" spans="1:12" x14ac:dyDescent="0.35">
      <c r="A12" s="101" t="s">
        <v>47</v>
      </c>
      <c r="B12" s="110" t="s">
        <v>42</v>
      </c>
      <c r="C12" s="96" t="s">
        <v>42</v>
      </c>
      <c r="D12" s="96" t="s">
        <v>42</v>
      </c>
      <c r="E12" s="92" t="s">
        <v>42</v>
      </c>
      <c r="F12" s="92" t="s">
        <v>42</v>
      </c>
      <c r="G12" s="92" t="s">
        <v>42</v>
      </c>
      <c r="H12" s="92" t="s">
        <v>42</v>
      </c>
      <c r="I12" s="96" t="s">
        <v>42</v>
      </c>
      <c r="J12" s="36" t="s">
        <v>42</v>
      </c>
      <c r="K12" s="96" t="s">
        <v>42</v>
      </c>
      <c r="L12" s="113" t="s">
        <v>42</v>
      </c>
    </row>
    <row r="13" spans="1:12" ht="14.5" customHeight="1" x14ac:dyDescent="0.35">
      <c r="A13" s="101" t="s">
        <v>46</v>
      </c>
      <c r="B13" s="110" t="s">
        <v>42</v>
      </c>
      <c r="C13" s="96" t="s">
        <v>42</v>
      </c>
      <c r="D13" s="96" t="s">
        <v>42</v>
      </c>
      <c r="E13" s="92" t="s">
        <v>42</v>
      </c>
      <c r="F13" s="92" t="s">
        <v>42</v>
      </c>
      <c r="G13" s="93" t="s">
        <v>41</v>
      </c>
      <c r="H13" s="92" t="s">
        <v>42</v>
      </c>
      <c r="I13" s="96" t="s">
        <v>42</v>
      </c>
      <c r="J13" s="36" t="s">
        <v>42</v>
      </c>
      <c r="K13" s="96" t="s">
        <v>42</v>
      </c>
      <c r="L13" s="113" t="s">
        <v>42</v>
      </c>
    </row>
    <row r="14" spans="1:12" x14ac:dyDescent="0.35">
      <c r="A14" s="102" t="s">
        <v>45</v>
      </c>
      <c r="B14" s="110" t="s">
        <v>42</v>
      </c>
      <c r="C14" s="96" t="s">
        <v>42</v>
      </c>
      <c r="D14" s="97" t="s">
        <v>41</v>
      </c>
      <c r="E14" s="92" t="s">
        <v>42</v>
      </c>
      <c r="F14" s="92" t="s">
        <v>42</v>
      </c>
      <c r="G14" s="92" t="s">
        <v>42</v>
      </c>
      <c r="H14" s="97" t="s">
        <v>41</v>
      </c>
      <c r="I14" s="96" t="s">
        <v>42</v>
      </c>
      <c r="J14" s="36" t="s">
        <v>42</v>
      </c>
      <c r="K14" s="96" t="s">
        <v>42</v>
      </c>
      <c r="L14" s="111" t="s">
        <v>41</v>
      </c>
    </row>
    <row r="15" spans="1:12" ht="39.5" x14ac:dyDescent="0.35">
      <c r="A15" s="101" t="s">
        <v>44</v>
      </c>
      <c r="B15" s="110" t="s">
        <v>42</v>
      </c>
      <c r="C15" s="96" t="s">
        <v>42</v>
      </c>
      <c r="D15" s="97" t="s">
        <v>41</v>
      </c>
      <c r="E15" s="92" t="s">
        <v>42</v>
      </c>
      <c r="F15" s="92" t="s">
        <v>42</v>
      </c>
      <c r="G15" s="92" t="s">
        <v>42</v>
      </c>
      <c r="H15" s="97" t="s">
        <v>41</v>
      </c>
      <c r="I15" s="96" t="s">
        <v>42</v>
      </c>
      <c r="J15" s="36" t="s">
        <v>42</v>
      </c>
      <c r="K15" s="96" t="s">
        <v>42</v>
      </c>
      <c r="L15" s="111" t="s">
        <v>41</v>
      </c>
    </row>
    <row r="16" spans="1:12" ht="27" thickBot="1" x14ac:dyDescent="0.4">
      <c r="A16" s="103" t="s">
        <v>43</v>
      </c>
      <c r="B16" s="114" t="s">
        <v>40</v>
      </c>
      <c r="C16" s="115" t="s">
        <v>42</v>
      </c>
      <c r="D16" s="116" t="s">
        <v>41</v>
      </c>
      <c r="E16" s="117" t="s">
        <v>40</v>
      </c>
      <c r="F16" s="118" t="s">
        <v>42</v>
      </c>
      <c r="G16" s="118" t="s">
        <v>42</v>
      </c>
      <c r="H16" s="116" t="s">
        <v>41</v>
      </c>
      <c r="I16" s="117" t="s">
        <v>40</v>
      </c>
      <c r="J16" s="85" t="s">
        <v>42</v>
      </c>
      <c r="K16" s="115" t="s">
        <v>42</v>
      </c>
      <c r="L16" s="119" t="s">
        <v>41</v>
      </c>
    </row>
    <row r="17" spans="1:12" ht="15" thickBot="1" x14ac:dyDescent="0.4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 ht="15" thickBot="1" x14ac:dyDescent="0.4">
      <c r="A18" s="86"/>
      <c r="B18" s="120" t="s">
        <v>40</v>
      </c>
      <c r="C18" s="121" t="s">
        <v>78</v>
      </c>
      <c r="D18" s="86"/>
      <c r="E18" s="86"/>
      <c r="F18" s="86"/>
      <c r="G18" s="86"/>
      <c r="H18" s="86"/>
      <c r="I18" s="86"/>
      <c r="J18" s="86"/>
      <c r="K18" s="86"/>
      <c r="L18" s="86"/>
    </row>
    <row r="19" spans="1:12" x14ac:dyDescent="0.35">
      <c r="A19" s="86"/>
      <c r="B19" s="126"/>
      <c r="C19" s="127"/>
      <c r="D19" s="86"/>
      <c r="E19" s="86"/>
      <c r="F19" s="86"/>
      <c r="G19" s="86"/>
      <c r="H19" s="86"/>
      <c r="I19" s="86"/>
      <c r="J19" s="86"/>
      <c r="K19" s="86"/>
      <c r="L19" s="86"/>
    </row>
    <row r="20" spans="1:12" x14ac:dyDescent="0.35">
      <c r="C20" s="35" t="s">
        <v>79</v>
      </c>
      <c r="I20" s="35"/>
    </row>
  </sheetData>
  <pageMargins left="0.25" right="0.25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4"/>
  <sheetViews>
    <sheetView workbookViewId="0">
      <selection activeCell="B12" sqref="B12"/>
    </sheetView>
  </sheetViews>
  <sheetFormatPr defaultRowHeight="14.5" x14ac:dyDescent="0.35"/>
  <cols>
    <col min="1" max="1" width="16.7265625" style="43" customWidth="1"/>
    <col min="2" max="2" width="152" customWidth="1"/>
  </cols>
  <sheetData>
    <row r="1" spans="1:2" x14ac:dyDescent="0.35">
      <c r="A1" s="44" t="s">
        <v>71</v>
      </c>
      <c r="B1" s="45" t="s">
        <v>72</v>
      </c>
    </row>
    <row r="2" spans="1:2" ht="15" thickBot="1" x14ac:dyDescent="0.4">
      <c r="A2" s="131" t="s">
        <v>80</v>
      </c>
      <c r="B2" s="179" t="s">
        <v>73</v>
      </c>
    </row>
    <row r="3" spans="1:2" ht="33" customHeight="1" thickBot="1" x14ac:dyDescent="0.4">
      <c r="A3" s="132" t="s">
        <v>128</v>
      </c>
      <c r="B3" s="178" t="s">
        <v>132</v>
      </c>
    </row>
    <row r="4" spans="1:2" ht="15" thickBot="1" x14ac:dyDescent="0.4">
      <c r="A4" s="132">
        <v>2.5</v>
      </c>
      <c r="B4" s="40" t="s">
        <v>131</v>
      </c>
    </row>
    <row r="5" spans="1:2" ht="15" thickBot="1" x14ac:dyDescent="0.4">
      <c r="A5" s="39"/>
      <c r="B5" s="40"/>
    </row>
    <row r="6" spans="1:2" ht="15" thickBot="1" x14ac:dyDescent="0.4">
      <c r="A6" s="39"/>
      <c r="B6" s="40"/>
    </row>
    <row r="7" spans="1:2" ht="15" thickBot="1" x14ac:dyDescent="0.4">
      <c r="A7" s="39"/>
      <c r="B7" s="40"/>
    </row>
    <row r="8" spans="1:2" ht="15" thickBot="1" x14ac:dyDescent="0.4">
      <c r="A8" s="39"/>
      <c r="B8" s="40"/>
    </row>
    <row r="9" spans="1:2" ht="15" thickBot="1" x14ac:dyDescent="0.4">
      <c r="A9" s="39"/>
      <c r="B9" s="40"/>
    </row>
    <row r="10" spans="1:2" ht="15" thickBot="1" x14ac:dyDescent="0.4">
      <c r="A10" s="39"/>
      <c r="B10" s="40"/>
    </row>
    <row r="11" spans="1:2" ht="15" thickBot="1" x14ac:dyDescent="0.4">
      <c r="A11" s="39"/>
      <c r="B11" s="40"/>
    </row>
    <row r="12" spans="1:2" ht="15" thickBot="1" x14ac:dyDescent="0.4">
      <c r="A12" s="39"/>
      <c r="B12" s="40"/>
    </row>
    <row r="13" spans="1:2" ht="15" thickBot="1" x14ac:dyDescent="0.4">
      <c r="A13" s="39"/>
      <c r="B13" s="40"/>
    </row>
    <row r="14" spans="1:2" ht="15" thickBot="1" x14ac:dyDescent="0.4">
      <c r="A14" s="39"/>
      <c r="B14" s="40"/>
    </row>
    <row r="15" spans="1:2" ht="15" thickBot="1" x14ac:dyDescent="0.4">
      <c r="A15" s="39"/>
      <c r="B15" s="40"/>
    </row>
    <row r="16" spans="1:2" ht="15" thickBot="1" x14ac:dyDescent="0.4">
      <c r="A16" s="39"/>
      <c r="B16" s="40"/>
    </row>
    <row r="17" spans="1:2" ht="15" thickBot="1" x14ac:dyDescent="0.4">
      <c r="A17" s="39"/>
      <c r="B17" s="40"/>
    </row>
    <row r="18" spans="1:2" ht="15" thickBot="1" x14ac:dyDescent="0.4">
      <c r="A18" s="39"/>
      <c r="B18" s="40"/>
    </row>
    <row r="19" spans="1:2" ht="15" thickBot="1" x14ac:dyDescent="0.4">
      <c r="A19" s="39"/>
      <c r="B19" s="40"/>
    </row>
    <row r="20" spans="1:2" ht="15" thickBot="1" x14ac:dyDescent="0.4">
      <c r="A20" s="39"/>
      <c r="B20" s="40"/>
    </row>
    <row r="21" spans="1:2" ht="15" thickBot="1" x14ac:dyDescent="0.4">
      <c r="A21" s="39"/>
      <c r="B21" s="40"/>
    </row>
    <row r="22" spans="1:2" ht="15" thickBot="1" x14ac:dyDescent="0.4">
      <c r="A22" s="39"/>
      <c r="B22" s="40"/>
    </row>
    <row r="23" spans="1:2" ht="15" thickBot="1" x14ac:dyDescent="0.4">
      <c r="A23" s="39"/>
      <c r="B23" s="40"/>
    </row>
    <row r="24" spans="1:2" ht="15" thickBot="1" x14ac:dyDescent="0.4">
      <c r="A24" s="41"/>
      <c r="B24" s="42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zoomScale="80" zoomScaleNormal="80" workbookViewId="0">
      <selection activeCell="H9" sqref="H9"/>
    </sheetView>
  </sheetViews>
  <sheetFormatPr defaultColWidth="24.7265625" defaultRowHeight="19.5" customHeight="1" x14ac:dyDescent="0.35"/>
  <cols>
    <col min="1" max="5" width="24.7265625" style="2"/>
    <col min="6" max="6" width="28.7265625" style="2" customWidth="1"/>
    <col min="7" max="7" width="36.81640625" style="2" customWidth="1"/>
    <col min="8" max="16384" width="24.7265625" style="2"/>
  </cols>
  <sheetData>
    <row r="1" spans="1:7" ht="19.5" customHeight="1" x14ac:dyDescent="0.35">
      <c r="A1" s="15" t="s">
        <v>39</v>
      </c>
      <c r="C1" s="15"/>
      <c r="D1" s="15"/>
      <c r="E1" s="15"/>
    </row>
    <row r="2" spans="1:7" ht="19.5" customHeight="1" x14ac:dyDescent="0.35">
      <c r="C2" s="13"/>
    </row>
    <row r="3" spans="1:7" ht="19.5" customHeight="1" x14ac:dyDescent="0.35">
      <c r="A3" s="134" t="s">
        <v>82</v>
      </c>
      <c r="B3" s="133" t="s">
        <v>10</v>
      </c>
      <c r="C3" s="133" t="s">
        <v>16</v>
      </c>
      <c r="D3" s="133" t="s">
        <v>15</v>
      </c>
      <c r="E3" s="133" t="s">
        <v>83</v>
      </c>
      <c r="F3" s="133" t="s">
        <v>36</v>
      </c>
      <c r="G3" s="133" t="s">
        <v>90</v>
      </c>
    </row>
    <row r="4" spans="1:7" ht="19.5" customHeight="1" x14ac:dyDescent="0.35">
      <c r="A4" s="142" t="s">
        <v>114</v>
      </c>
      <c r="B4" s="143" t="s">
        <v>117</v>
      </c>
      <c r="C4" s="143" t="s">
        <v>17</v>
      </c>
      <c r="D4" s="143">
        <v>12.2</v>
      </c>
      <c r="E4" s="143" t="s">
        <v>115</v>
      </c>
      <c r="F4" s="143" t="s">
        <v>86</v>
      </c>
      <c r="G4" s="143" t="s">
        <v>37</v>
      </c>
    </row>
    <row r="5" spans="1:7" ht="19.5" customHeight="1" x14ac:dyDescent="0.35">
      <c r="A5" s="142" t="s">
        <v>85</v>
      </c>
      <c r="B5" s="143" t="s">
        <v>117</v>
      </c>
      <c r="C5" s="143" t="s">
        <v>17</v>
      </c>
      <c r="D5" s="143">
        <v>12.2</v>
      </c>
      <c r="E5" s="143" t="s">
        <v>87</v>
      </c>
      <c r="F5" s="143" t="s">
        <v>86</v>
      </c>
      <c r="G5" s="143" t="s">
        <v>37</v>
      </c>
    </row>
    <row r="6" spans="1:7" ht="19.5" customHeight="1" x14ac:dyDescent="0.35">
      <c r="A6" s="142" t="s">
        <v>85</v>
      </c>
      <c r="B6" s="143" t="s">
        <v>118</v>
      </c>
      <c r="C6" s="143" t="s">
        <v>18</v>
      </c>
      <c r="D6" s="143">
        <v>12.65</v>
      </c>
      <c r="E6" s="143" t="s">
        <v>87</v>
      </c>
      <c r="F6" s="143" t="s">
        <v>86</v>
      </c>
      <c r="G6" s="143" t="s">
        <v>37</v>
      </c>
    </row>
    <row r="7" spans="1:7" ht="19.5" customHeight="1" x14ac:dyDescent="0.35">
      <c r="A7" s="151" t="s">
        <v>93</v>
      </c>
      <c r="B7" s="14" t="s">
        <v>117</v>
      </c>
      <c r="C7" s="14" t="s">
        <v>17</v>
      </c>
      <c r="D7" s="14">
        <v>12.2</v>
      </c>
      <c r="E7" s="139" t="s">
        <v>89</v>
      </c>
      <c r="F7" s="14" t="s">
        <v>34</v>
      </c>
      <c r="G7" s="14" t="s">
        <v>30</v>
      </c>
    </row>
    <row r="8" spans="1:7" ht="20.399999999999999" customHeight="1" x14ac:dyDescent="0.35">
      <c r="A8" s="152" t="s">
        <v>81</v>
      </c>
      <c r="B8" s="14" t="s">
        <v>118</v>
      </c>
      <c r="C8" s="14" t="s">
        <v>18</v>
      </c>
      <c r="D8" s="14">
        <v>12.65</v>
      </c>
      <c r="E8" s="139" t="s">
        <v>89</v>
      </c>
      <c r="F8" s="14" t="s">
        <v>34</v>
      </c>
      <c r="G8" s="14" t="s">
        <v>30</v>
      </c>
    </row>
    <row r="9" spans="1:7" ht="19.5" customHeight="1" x14ac:dyDescent="0.35">
      <c r="A9" s="151" t="s">
        <v>93</v>
      </c>
      <c r="B9" s="14" t="s">
        <v>11</v>
      </c>
      <c r="C9" s="14" t="s">
        <v>17</v>
      </c>
      <c r="D9" s="14">
        <v>13.2</v>
      </c>
      <c r="E9" s="139" t="s">
        <v>89</v>
      </c>
      <c r="F9" s="14" t="s">
        <v>34</v>
      </c>
      <c r="G9" s="14" t="s">
        <v>30</v>
      </c>
    </row>
    <row r="10" spans="1:7" ht="19.5" customHeight="1" x14ac:dyDescent="0.35">
      <c r="A10" s="152"/>
      <c r="B10" s="14" t="s">
        <v>12</v>
      </c>
      <c r="C10" s="14" t="s">
        <v>18</v>
      </c>
      <c r="D10" s="14" t="s">
        <v>33</v>
      </c>
      <c r="E10" s="139" t="s">
        <v>89</v>
      </c>
      <c r="F10" s="14" t="s">
        <v>34</v>
      </c>
      <c r="G10" s="14" t="s">
        <v>30</v>
      </c>
    </row>
    <row r="11" spans="1:7" ht="19.5" customHeight="1" x14ac:dyDescent="0.35">
      <c r="A11" s="152"/>
      <c r="B11" s="14" t="s">
        <v>13</v>
      </c>
      <c r="C11" s="14" t="s">
        <v>19</v>
      </c>
      <c r="D11" s="14" t="s">
        <v>33</v>
      </c>
      <c r="E11" s="139" t="s">
        <v>89</v>
      </c>
      <c r="F11" s="14" t="s">
        <v>34</v>
      </c>
      <c r="G11" s="14" t="s">
        <v>30</v>
      </c>
    </row>
    <row r="12" spans="1:7" ht="19.5" customHeight="1" x14ac:dyDescent="0.35">
      <c r="A12" s="153"/>
      <c r="B12" s="14" t="s">
        <v>13</v>
      </c>
      <c r="C12" s="14" t="s">
        <v>19</v>
      </c>
      <c r="D12" s="14">
        <v>24.4</v>
      </c>
      <c r="E12" s="139" t="s">
        <v>89</v>
      </c>
      <c r="F12" s="14" t="s">
        <v>34</v>
      </c>
      <c r="G12" s="14" t="s">
        <v>30</v>
      </c>
    </row>
    <row r="13" spans="1:7" ht="19.5" customHeight="1" x14ac:dyDescent="0.35">
      <c r="A13" s="148" t="s">
        <v>91</v>
      </c>
      <c r="B13" s="143" t="s">
        <v>117</v>
      </c>
      <c r="C13" s="143" t="s">
        <v>17</v>
      </c>
      <c r="D13" s="143">
        <v>12.2</v>
      </c>
      <c r="E13" s="143" t="s">
        <v>119</v>
      </c>
      <c r="F13" s="143" t="s">
        <v>86</v>
      </c>
      <c r="G13" s="143" t="s">
        <v>37</v>
      </c>
    </row>
    <row r="14" spans="1:7" ht="19.5" customHeight="1" x14ac:dyDescent="0.35">
      <c r="A14" s="149"/>
      <c r="B14" s="143" t="s">
        <v>118</v>
      </c>
      <c r="C14" s="143" t="s">
        <v>18</v>
      </c>
      <c r="D14" s="143">
        <v>12.65</v>
      </c>
      <c r="E14" s="143" t="s">
        <v>119</v>
      </c>
      <c r="F14" s="143" t="s">
        <v>86</v>
      </c>
      <c r="G14" s="143" t="s">
        <v>37</v>
      </c>
    </row>
    <row r="15" spans="1:7" ht="19.5" customHeight="1" x14ac:dyDescent="0.35">
      <c r="A15" s="148" t="s">
        <v>91</v>
      </c>
      <c r="B15" s="143" t="s">
        <v>11</v>
      </c>
      <c r="C15" s="143" t="s">
        <v>17</v>
      </c>
      <c r="D15" s="143">
        <v>13.2</v>
      </c>
      <c r="E15" s="143" t="s">
        <v>119</v>
      </c>
      <c r="F15" s="143" t="s">
        <v>86</v>
      </c>
      <c r="G15" s="143" t="s">
        <v>37</v>
      </c>
    </row>
    <row r="16" spans="1:7" ht="19.5" customHeight="1" x14ac:dyDescent="0.35">
      <c r="A16" s="149"/>
      <c r="B16" s="143" t="s">
        <v>12</v>
      </c>
      <c r="C16" s="143" t="s">
        <v>18</v>
      </c>
      <c r="D16" s="143" t="s">
        <v>33</v>
      </c>
      <c r="E16" s="143" t="s">
        <v>121</v>
      </c>
      <c r="F16" s="143" t="s">
        <v>86</v>
      </c>
      <c r="G16" s="143" t="s">
        <v>37</v>
      </c>
    </row>
    <row r="17" spans="1:7" ht="19.5" customHeight="1" x14ac:dyDescent="0.35">
      <c r="A17" s="149"/>
      <c r="B17" s="143" t="s">
        <v>13</v>
      </c>
      <c r="C17" s="143" t="s">
        <v>19</v>
      </c>
      <c r="D17" s="143" t="s">
        <v>33</v>
      </c>
      <c r="E17" s="143" t="s">
        <v>119</v>
      </c>
      <c r="F17" s="143" t="s">
        <v>86</v>
      </c>
      <c r="G17" s="143" t="s">
        <v>37</v>
      </c>
    </row>
    <row r="18" spans="1:7" ht="19.5" customHeight="1" x14ac:dyDescent="0.35">
      <c r="A18" s="150"/>
      <c r="B18" s="143" t="s">
        <v>13</v>
      </c>
      <c r="C18" s="143" t="s">
        <v>19</v>
      </c>
      <c r="D18" s="143">
        <v>24.4</v>
      </c>
      <c r="E18" s="143" t="s">
        <v>119</v>
      </c>
      <c r="F18" s="143" t="s">
        <v>86</v>
      </c>
      <c r="G18" s="143" t="s">
        <v>37</v>
      </c>
    </row>
    <row r="19" spans="1:7" ht="19.5" customHeight="1" x14ac:dyDescent="0.35">
      <c r="A19" s="148" t="s">
        <v>92</v>
      </c>
      <c r="B19" s="143" t="s">
        <v>117</v>
      </c>
      <c r="C19" s="143" t="s">
        <v>17</v>
      </c>
      <c r="D19" s="143">
        <v>12.2</v>
      </c>
      <c r="E19" s="143" t="s">
        <v>120</v>
      </c>
      <c r="F19" s="143" t="s">
        <v>86</v>
      </c>
      <c r="G19" s="143" t="s">
        <v>37</v>
      </c>
    </row>
    <row r="20" spans="1:7" ht="19.5" customHeight="1" x14ac:dyDescent="0.35">
      <c r="A20" s="149"/>
      <c r="B20" s="143" t="s">
        <v>118</v>
      </c>
      <c r="C20" s="143" t="s">
        <v>18</v>
      </c>
      <c r="D20" s="143">
        <v>12.65</v>
      </c>
      <c r="E20" s="143" t="s">
        <v>120</v>
      </c>
      <c r="F20" s="143" t="s">
        <v>86</v>
      </c>
      <c r="G20" s="143" t="s">
        <v>37</v>
      </c>
    </row>
    <row r="21" spans="1:7" ht="19.5" customHeight="1" x14ac:dyDescent="0.35">
      <c r="A21" s="148" t="s">
        <v>92</v>
      </c>
      <c r="B21" s="143" t="s">
        <v>11</v>
      </c>
      <c r="C21" s="143" t="s">
        <v>17</v>
      </c>
      <c r="D21" s="143">
        <v>13.2</v>
      </c>
      <c r="E21" s="143" t="s">
        <v>122</v>
      </c>
      <c r="F21" s="143" t="s">
        <v>86</v>
      </c>
      <c r="G21" s="143" t="s">
        <v>37</v>
      </c>
    </row>
    <row r="22" spans="1:7" ht="19.5" customHeight="1" x14ac:dyDescent="0.35">
      <c r="A22" s="149"/>
      <c r="B22" s="143" t="s">
        <v>12</v>
      </c>
      <c r="C22" s="143" t="s">
        <v>18</v>
      </c>
      <c r="D22" s="143" t="s">
        <v>33</v>
      </c>
      <c r="E22" s="143" t="s">
        <v>122</v>
      </c>
      <c r="F22" s="143" t="s">
        <v>86</v>
      </c>
      <c r="G22" s="143" t="s">
        <v>37</v>
      </c>
    </row>
    <row r="23" spans="1:7" ht="19.5" customHeight="1" x14ac:dyDescent="0.35">
      <c r="A23" s="149"/>
      <c r="B23" s="143" t="s">
        <v>13</v>
      </c>
      <c r="C23" s="143" t="s">
        <v>19</v>
      </c>
      <c r="D23" s="143" t="s">
        <v>33</v>
      </c>
      <c r="E23" s="143" t="s">
        <v>122</v>
      </c>
      <c r="F23" s="143" t="s">
        <v>86</v>
      </c>
      <c r="G23" s="143" t="s">
        <v>37</v>
      </c>
    </row>
    <row r="24" spans="1:7" ht="19.5" customHeight="1" x14ac:dyDescent="0.35">
      <c r="A24" s="150"/>
      <c r="B24" s="143" t="s">
        <v>13</v>
      </c>
      <c r="C24" s="143" t="s">
        <v>19</v>
      </c>
      <c r="D24" s="143">
        <v>24.4</v>
      </c>
      <c r="E24" s="143" t="s">
        <v>120</v>
      </c>
      <c r="F24" s="143" t="s">
        <v>86</v>
      </c>
      <c r="G24" s="143" t="s">
        <v>37</v>
      </c>
    </row>
    <row r="25" spans="1:7" ht="19.5" customHeight="1" x14ac:dyDescent="0.35">
      <c r="A25" s="148" t="s">
        <v>84</v>
      </c>
      <c r="B25" s="143" t="s">
        <v>27</v>
      </c>
      <c r="C25" s="143" t="s">
        <v>18</v>
      </c>
      <c r="D25" s="143">
        <v>8.5</v>
      </c>
      <c r="E25" s="143" t="s">
        <v>88</v>
      </c>
      <c r="F25" s="143" t="s">
        <v>86</v>
      </c>
      <c r="G25" s="143" t="s">
        <v>37</v>
      </c>
    </row>
    <row r="26" spans="1:7" ht="19.5" customHeight="1" x14ac:dyDescent="0.35">
      <c r="A26" s="149"/>
      <c r="B26" s="143" t="s">
        <v>28</v>
      </c>
      <c r="C26" s="143" t="s">
        <v>17</v>
      </c>
      <c r="D26" s="143">
        <v>6.6</v>
      </c>
      <c r="E26" s="143" t="s">
        <v>88</v>
      </c>
      <c r="F26" s="143" t="s">
        <v>86</v>
      </c>
      <c r="G26" s="143" t="s">
        <v>37</v>
      </c>
    </row>
    <row r="27" spans="1:7" ht="19.5" customHeight="1" x14ac:dyDescent="0.35">
      <c r="A27" s="150"/>
      <c r="B27" s="143" t="s">
        <v>14</v>
      </c>
      <c r="C27" s="143" t="s">
        <v>17</v>
      </c>
      <c r="D27" s="143">
        <v>8.5500000000000007</v>
      </c>
      <c r="E27" s="143" t="s">
        <v>88</v>
      </c>
      <c r="F27" s="143" t="s">
        <v>86</v>
      </c>
      <c r="G27" s="143" t="s">
        <v>37</v>
      </c>
    </row>
    <row r="28" spans="1:7" ht="19.5" customHeight="1" x14ac:dyDescent="0.35">
      <c r="A28" s="148" t="s">
        <v>104</v>
      </c>
      <c r="B28" s="143" t="s">
        <v>117</v>
      </c>
      <c r="C28" s="143" t="s">
        <v>17</v>
      </c>
      <c r="D28" s="143">
        <v>12.2</v>
      </c>
      <c r="E28" s="143" t="s">
        <v>123</v>
      </c>
      <c r="F28" s="143" t="s">
        <v>86</v>
      </c>
      <c r="G28" s="143" t="s">
        <v>37</v>
      </c>
    </row>
    <row r="29" spans="1:7" ht="19.5" customHeight="1" x14ac:dyDescent="0.35">
      <c r="A29" s="149"/>
      <c r="B29" s="143" t="s">
        <v>118</v>
      </c>
      <c r="C29" s="143" t="s">
        <v>18</v>
      </c>
      <c r="D29" s="143">
        <v>12.65</v>
      </c>
      <c r="E29" s="143" t="s">
        <v>124</v>
      </c>
      <c r="F29" s="143" t="s">
        <v>86</v>
      </c>
      <c r="G29" s="143" t="s">
        <v>37</v>
      </c>
    </row>
    <row r="30" spans="1:7" ht="19.5" customHeight="1" x14ac:dyDescent="0.35">
      <c r="A30" s="148" t="s">
        <v>104</v>
      </c>
      <c r="B30" s="143" t="s">
        <v>11</v>
      </c>
      <c r="C30" s="143" t="s">
        <v>17</v>
      </c>
      <c r="D30" s="143">
        <v>13.2</v>
      </c>
      <c r="E30" s="143" t="s">
        <v>89</v>
      </c>
      <c r="F30" s="143" t="s">
        <v>86</v>
      </c>
      <c r="G30" s="143" t="s">
        <v>37</v>
      </c>
    </row>
    <row r="31" spans="1:7" ht="19.5" customHeight="1" x14ac:dyDescent="0.35">
      <c r="A31" s="149"/>
      <c r="B31" s="143" t="s">
        <v>12</v>
      </c>
      <c r="C31" s="143" t="s">
        <v>18</v>
      </c>
      <c r="D31" s="143" t="s">
        <v>33</v>
      </c>
      <c r="E31" s="143" t="s">
        <v>89</v>
      </c>
      <c r="F31" s="143" t="s">
        <v>86</v>
      </c>
      <c r="G31" s="143" t="s">
        <v>37</v>
      </c>
    </row>
    <row r="32" spans="1:7" ht="19.5" customHeight="1" x14ac:dyDescent="0.35">
      <c r="A32" s="149"/>
      <c r="B32" s="143" t="s">
        <v>13</v>
      </c>
      <c r="C32" s="143" t="s">
        <v>19</v>
      </c>
      <c r="D32" s="143" t="s">
        <v>33</v>
      </c>
      <c r="E32" s="143" t="s">
        <v>89</v>
      </c>
      <c r="F32" s="143" t="s">
        <v>86</v>
      </c>
      <c r="G32" s="143" t="s">
        <v>37</v>
      </c>
    </row>
    <row r="33" spans="1:7" ht="19.5" customHeight="1" x14ac:dyDescent="0.35">
      <c r="A33" s="150"/>
      <c r="B33" s="143" t="s">
        <v>13</v>
      </c>
      <c r="C33" s="143" t="s">
        <v>19</v>
      </c>
      <c r="D33" s="143">
        <v>24.4</v>
      </c>
      <c r="E33" s="143" t="s">
        <v>89</v>
      </c>
      <c r="F33" s="143" t="s">
        <v>86</v>
      </c>
      <c r="G33" s="143" t="s">
        <v>37</v>
      </c>
    </row>
  </sheetData>
  <mergeCells count="9">
    <mergeCell ref="A30:A33"/>
    <mergeCell ref="A7:A8"/>
    <mergeCell ref="A21:A24"/>
    <mergeCell ref="A13:A14"/>
    <mergeCell ref="A19:A20"/>
    <mergeCell ref="A28:A29"/>
    <mergeCell ref="A9:A12"/>
    <mergeCell ref="A15:A18"/>
    <mergeCell ref="A25:A27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topLeftCell="A23" zoomScale="90" zoomScaleNormal="90" workbookViewId="0">
      <selection activeCell="I9" sqref="I9"/>
    </sheetView>
  </sheetViews>
  <sheetFormatPr defaultColWidth="9.1796875" defaultRowHeight="19.5" customHeight="1" x14ac:dyDescent="0.35"/>
  <cols>
    <col min="1" max="1" width="8.54296875" style="3" customWidth="1"/>
    <col min="2" max="2" width="9.1796875" style="3" customWidth="1"/>
    <col min="3" max="4" width="9.81640625" style="3" bestFit="1" customWidth="1"/>
    <col min="5" max="6" width="11.26953125" style="3" customWidth="1"/>
    <col min="7" max="7" width="44.26953125" style="3" customWidth="1"/>
    <col min="8" max="8" width="31.26953125" style="3" customWidth="1"/>
    <col min="9" max="16384" width="9.1796875" style="3"/>
  </cols>
  <sheetData>
    <row r="1" spans="1:7" ht="19.5" customHeight="1" x14ac:dyDescent="0.35">
      <c r="A1" s="15" t="s">
        <v>31</v>
      </c>
      <c r="B1" s="15"/>
      <c r="C1" s="15"/>
    </row>
    <row r="2" spans="1:7" ht="19.5" customHeight="1" thickBot="1" x14ac:dyDescent="0.4"/>
    <row r="3" spans="1:7" ht="33.75" customHeight="1" thickBot="1" x14ac:dyDescent="0.4">
      <c r="A3" s="46" t="s">
        <v>0</v>
      </c>
      <c r="B3" s="47" t="s">
        <v>1</v>
      </c>
      <c r="C3" s="46" t="s">
        <v>22</v>
      </c>
      <c r="D3" s="48" t="s">
        <v>21</v>
      </c>
      <c r="E3" s="46" t="s">
        <v>26</v>
      </c>
      <c r="F3" s="48" t="s">
        <v>25</v>
      </c>
      <c r="G3" s="48" t="s">
        <v>36</v>
      </c>
    </row>
    <row r="4" spans="1:7" ht="19.5" customHeight="1" thickBot="1" x14ac:dyDescent="0.4">
      <c r="A4" s="160">
        <v>2</v>
      </c>
      <c r="B4" s="49">
        <v>10</v>
      </c>
      <c r="C4" s="50">
        <v>18650</v>
      </c>
      <c r="D4" s="51">
        <v>650</v>
      </c>
      <c r="E4" s="50">
        <v>1855</v>
      </c>
      <c r="F4" s="51">
        <f>1930+(D4-600)*0.1</f>
        <v>1935</v>
      </c>
      <c r="G4" s="67"/>
    </row>
    <row r="5" spans="1:7" ht="19.5" customHeight="1" thickBot="1" x14ac:dyDescent="0.4">
      <c r="A5" s="161"/>
      <c r="B5" s="52">
        <v>10</v>
      </c>
      <c r="C5" s="53">
        <v>18900</v>
      </c>
      <c r="D5" s="54">
        <v>900</v>
      </c>
      <c r="E5" s="53">
        <v>1880</v>
      </c>
      <c r="F5" s="54">
        <f>1930+(D5-600)*0.1</f>
        <v>1960</v>
      </c>
      <c r="G5" s="67"/>
    </row>
    <row r="6" spans="1:7" ht="19.5" customHeight="1" thickBot="1" x14ac:dyDescent="0.4">
      <c r="A6" s="162"/>
      <c r="B6" s="55">
        <v>10</v>
      </c>
      <c r="C6" s="56">
        <v>19150</v>
      </c>
      <c r="D6" s="57">
        <v>1150</v>
      </c>
      <c r="E6" s="56">
        <v>1905</v>
      </c>
      <c r="F6" s="57">
        <f>1930+(D6-600)*0.1</f>
        <v>1985</v>
      </c>
      <c r="G6" s="67"/>
    </row>
    <row r="7" spans="1:7" ht="19.5" customHeight="1" thickBot="1" x14ac:dyDescent="0.4">
      <c r="A7" s="163">
        <v>4</v>
      </c>
      <c r="B7" s="7">
        <v>10</v>
      </c>
      <c r="C7" s="38">
        <v>20000</v>
      </c>
      <c r="D7" s="10">
        <v>2000</v>
      </c>
      <c r="E7" s="38">
        <v>1726.5</v>
      </c>
      <c r="F7" s="10">
        <f>2110+(D7-1950)*0.1</f>
        <v>2115</v>
      </c>
      <c r="G7" s="68" t="s">
        <v>37</v>
      </c>
    </row>
    <row r="8" spans="1:7" ht="19.5" customHeight="1" thickBot="1" x14ac:dyDescent="0.4">
      <c r="A8" s="164"/>
      <c r="B8" s="6">
        <v>10</v>
      </c>
      <c r="C8" s="5">
        <v>20175</v>
      </c>
      <c r="D8" s="9">
        <v>2175</v>
      </c>
      <c r="E8" s="5">
        <v>1732.5</v>
      </c>
      <c r="F8" s="9">
        <f>2110+(D8-1950)*0.1</f>
        <v>2132.5</v>
      </c>
      <c r="G8" s="68" t="s">
        <v>30</v>
      </c>
    </row>
    <row r="9" spans="1:7" ht="19.5" customHeight="1" thickBot="1" x14ac:dyDescent="0.4">
      <c r="A9" s="165"/>
      <c r="B9" s="8">
        <v>10</v>
      </c>
      <c r="C9" s="11">
        <v>20350</v>
      </c>
      <c r="D9" s="12">
        <v>2350</v>
      </c>
      <c r="E9" s="11">
        <v>1750</v>
      </c>
      <c r="F9" s="12">
        <v>1851.58</v>
      </c>
      <c r="G9" s="68" t="s">
        <v>37</v>
      </c>
    </row>
    <row r="10" spans="1:7" ht="19.5" customHeight="1" thickBot="1" x14ac:dyDescent="0.4">
      <c r="A10" s="160">
        <v>5</v>
      </c>
      <c r="B10" s="49">
        <v>10</v>
      </c>
      <c r="C10" s="50">
        <v>20450</v>
      </c>
      <c r="D10" s="51">
        <v>2450</v>
      </c>
      <c r="E10" s="50">
        <v>829</v>
      </c>
      <c r="F10" s="51">
        <f>869+(D10-2400)*0.1</f>
        <v>874</v>
      </c>
      <c r="G10" s="68"/>
    </row>
    <row r="11" spans="1:7" ht="19.5" customHeight="1" thickBot="1" x14ac:dyDescent="0.4">
      <c r="A11" s="161"/>
      <c r="B11" s="52">
        <v>10</v>
      </c>
      <c r="C11" s="53">
        <v>20525</v>
      </c>
      <c r="D11" s="54">
        <v>2525</v>
      </c>
      <c r="E11" s="53">
        <v>836.5</v>
      </c>
      <c r="F11" s="54">
        <f>869+(D11-2400)*0.1</f>
        <v>881.5</v>
      </c>
      <c r="G11" s="68"/>
    </row>
    <row r="12" spans="1:7" ht="19.5" customHeight="1" thickBot="1" x14ac:dyDescent="0.4">
      <c r="A12" s="162"/>
      <c r="B12" s="55">
        <v>10</v>
      </c>
      <c r="C12" s="56">
        <v>20600</v>
      </c>
      <c r="D12" s="57">
        <v>2600</v>
      </c>
      <c r="E12" s="56">
        <v>844</v>
      </c>
      <c r="F12" s="57">
        <f>869+(D12-2400)*0.1</f>
        <v>889</v>
      </c>
      <c r="G12" s="68"/>
    </row>
    <row r="13" spans="1:7" ht="19.5" customHeight="1" thickBot="1" x14ac:dyDescent="0.4">
      <c r="A13" s="62">
        <v>7</v>
      </c>
      <c r="B13" s="54">
        <v>20</v>
      </c>
      <c r="C13" s="54">
        <v>20850</v>
      </c>
      <c r="D13" s="54">
        <v>2850</v>
      </c>
      <c r="E13" s="54">
        <v>2510</v>
      </c>
      <c r="F13" s="54">
        <f>2620+(D13-2750)*0.1</f>
        <v>2630</v>
      </c>
      <c r="G13" s="68"/>
    </row>
    <row r="14" spans="1:7" ht="19.5" customHeight="1" thickBot="1" x14ac:dyDescent="0.4">
      <c r="A14" s="62"/>
      <c r="B14" s="54">
        <v>20</v>
      </c>
      <c r="C14" s="54">
        <v>21100</v>
      </c>
      <c r="D14" s="54">
        <v>3100</v>
      </c>
      <c r="E14" s="54">
        <v>2535</v>
      </c>
      <c r="F14" s="54">
        <f>2620+(D14-2750)*0.1</f>
        <v>2655</v>
      </c>
      <c r="G14" s="68"/>
    </row>
    <row r="15" spans="1:7" ht="19.5" customHeight="1" thickBot="1" x14ac:dyDescent="0.4">
      <c r="A15" s="62"/>
      <c r="B15" s="54">
        <v>20</v>
      </c>
      <c r="C15" s="54">
        <v>21350</v>
      </c>
      <c r="D15" s="54">
        <v>3350</v>
      </c>
      <c r="E15" s="54">
        <v>2560</v>
      </c>
      <c r="F15" s="54">
        <f>2620+(D15-2750)*0.1</f>
        <v>2680</v>
      </c>
      <c r="G15" s="68"/>
    </row>
    <row r="16" spans="1:7" ht="19.5" customHeight="1" thickBot="1" x14ac:dyDescent="0.4">
      <c r="A16" s="154">
        <v>12</v>
      </c>
      <c r="B16" s="49">
        <v>5</v>
      </c>
      <c r="C16" s="50">
        <v>23035</v>
      </c>
      <c r="D16" s="51">
        <v>5035</v>
      </c>
      <c r="E16" s="50">
        <v>701.5</v>
      </c>
      <c r="F16" s="51">
        <f>729+(D16-5010)*0.1</f>
        <v>731.5</v>
      </c>
      <c r="G16" s="68"/>
    </row>
    <row r="17" spans="1:7" ht="19.5" customHeight="1" thickBot="1" x14ac:dyDescent="0.4">
      <c r="A17" s="155"/>
      <c r="B17" s="52">
        <v>5</v>
      </c>
      <c r="C17" s="53">
        <v>23095</v>
      </c>
      <c r="D17" s="54">
        <v>5095</v>
      </c>
      <c r="E17" s="53">
        <v>707.5</v>
      </c>
      <c r="F17" s="54">
        <f>729+(D17-5010)*0.1</f>
        <v>737.5</v>
      </c>
      <c r="G17" s="68"/>
    </row>
    <row r="18" spans="1:7" ht="19.5" customHeight="1" thickBot="1" x14ac:dyDescent="0.4">
      <c r="A18" s="156"/>
      <c r="B18" s="55">
        <v>5</v>
      </c>
      <c r="C18" s="56">
        <v>23155</v>
      </c>
      <c r="D18" s="57">
        <v>5155</v>
      </c>
      <c r="E18" s="56">
        <v>713.5</v>
      </c>
      <c r="F18" s="57">
        <f>729+(D18-5010)*0.1</f>
        <v>743.5</v>
      </c>
      <c r="G18" s="68"/>
    </row>
    <row r="19" spans="1:7" ht="19.5" customHeight="1" thickBot="1" x14ac:dyDescent="0.4">
      <c r="A19" s="62">
        <v>13</v>
      </c>
      <c r="B19" s="54">
        <v>10</v>
      </c>
      <c r="C19" s="54">
        <v>23230</v>
      </c>
      <c r="D19" s="54">
        <v>5230</v>
      </c>
      <c r="E19" s="54">
        <v>782</v>
      </c>
      <c r="F19" s="54">
        <f>746+(D19-5180)*0.1</f>
        <v>751</v>
      </c>
      <c r="G19" s="68"/>
    </row>
    <row r="20" spans="1:7" ht="19.5" customHeight="1" thickBot="1" x14ac:dyDescent="0.4">
      <c r="A20" s="38" t="s">
        <v>29</v>
      </c>
      <c r="B20" s="7">
        <v>10</v>
      </c>
      <c r="C20" s="38">
        <v>23330</v>
      </c>
      <c r="D20" s="10">
        <v>5330</v>
      </c>
      <c r="E20" s="38">
        <v>793</v>
      </c>
      <c r="F20" s="10">
        <f>758+(D20-5280)*0.1</f>
        <v>763</v>
      </c>
      <c r="G20" s="68" t="s">
        <v>116</v>
      </c>
    </row>
    <row r="21" spans="1:7" ht="19.5" customHeight="1" thickBot="1" x14ac:dyDescent="0.4">
      <c r="A21" s="62">
        <v>17</v>
      </c>
      <c r="B21" s="54">
        <v>10</v>
      </c>
      <c r="C21" s="54">
        <v>23790</v>
      </c>
      <c r="D21" s="54">
        <v>5800</v>
      </c>
      <c r="E21" s="54">
        <v>711</v>
      </c>
      <c r="F21" s="54">
        <f>734+(D21-5730)*0.1</f>
        <v>741</v>
      </c>
      <c r="G21" s="68"/>
    </row>
    <row r="22" spans="1:7" ht="19.5" customHeight="1" thickBot="1" x14ac:dyDescent="0.4">
      <c r="A22" s="154">
        <v>25</v>
      </c>
      <c r="B22" s="49">
        <v>5</v>
      </c>
      <c r="C22" s="50">
        <v>26065</v>
      </c>
      <c r="D22" s="51">
        <v>8065</v>
      </c>
      <c r="E22" s="50">
        <v>1852.5</v>
      </c>
      <c r="F22" s="51">
        <f>1930+(D22-8040)*0.1</f>
        <v>1932.5</v>
      </c>
      <c r="G22" s="68"/>
    </row>
    <row r="23" spans="1:7" ht="19.5" customHeight="1" thickBot="1" x14ac:dyDescent="0.4">
      <c r="A23" s="155"/>
      <c r="B23" s="52">
        <v>5</v>
      </c>
      <c r="C23" s="53">
        <v>26365</v>
      </c>
      <c r="D23" s="54">
        <v>8365</v>
      </c>
      <c r="E23" s="53">
        <v>1882.5</v>
      </c>
      <c r="F23" s="54">
        <v>1962.5</v>
      </c>
      <c r="G23" s="68"/>
    </row>
    <row r="24" spans="1:7" ht="19.5" customHeight="1" thickBot="1" x14ac:dyDescent="0.4">
      <c r="A24" s="156"/>
      <c r="B24" s="55">
        <v>5</v>
      </c>
      <c r="C24" s="56">
        <v>26665</v>
      </c>
      <c r="D24" s="57">
        <v>8665</v>
      </c>
      <c r="E24" s="56">
        <v>1912.5</v>
      </c>
      <c r="F24" s="57">
        <f>1930+(D24-8040)*0.1</f>
        <v>1992.5</v>
      </c>
      <c r="G24" s="68"/>
    </row>
    <row r="25" spans="1:7" ht="19.5" customHeight="1" thickBot="1" x14ac:dyDescent="0.4">
      <c r="A25" s="154">
        <v>26</v>
      </c>
      <c r="B25" s="49">
        <v>5</v>
      </c>
      <c r="C25" s="50">
        <v>26715</v>
      </c>
      <c r="D25" s="51">
        <v>8715</v>
      </c>
      <c r="E25" s="50">
        <v>816.5</v>
      </c>
      <c r="F25" s="51">
        <f>859+(D25-8690)*0.1</f>
        <v>861.5</v>
      </c>
      <c r="G25" s="68"/>
    </row>
    <row r="26" spans="1:7" ht="19.5" customHeight="1" thickBot="1" x14ac:dyDescent="0.4">
      <c r="A26" s="155"/>
      <c r="B26" s="52">
        <v>5</v>
      </c>
      <c r="C26" s="53">
        <f>(C25+C27)/2</f>
        <v>26865</v>
      </c>
      <c r="D26" s="54">
        <f>(D25+D27)/2</f>
        <v>8865</v>
      </c>
      <c r="E26" s="53">
        <v>831.5</v>
      </c>
      <c r="F26" s="54">
        <f>859+(D26-8690)*0.1</f>
        <v>876.5</v>
      </c>
      <c r="G26" s="68"/>
    </row>
    <row r="27" spans="1:7" ht="19.5" customHeight="1" thickBot="1" x14ac:dyDescent="0.4">
      <c r="A27" s="156"/>
      <c r="B27" s="55">
        <v>5</v>
      </c>
      <c r="C27" s="56">
        <v>27015</v>
      </c>
      <c r="D27" s="57">
        <v>9015</v>
      </c>
      <c r="E27" s="56">
        <v>846.5</v>
      </c>
      <c r="F27" s="57">
        <f>859+(D27-8690)*0.1</f>
        <v>891.5</v>
      </c>
      <c r="G27" s="68"/>
    </row>
    <row r="28" spans="1:7" ht="19.5" customHeight="1" thickBot="1" x14ac:dyDescent="0.4">
      <c r="A28" s="58">
        <v>30</v>
      </c>
      <c r="B28" s="59">
        <v>10</v>
      </c>
      <c r="C28" s="58">
        <v>27710</v>
      </c>
      <c r="D28" s="60">
        <v>9820</v>
      </c>
      <c r="E28" s="58">
        <v>2310</v>
      </c>
      <c r="F28" s="60">
        <f>2350+(D28-9770)*0.1</f>
        <v>2355</v>
      </c>
      <c r="G28" s="68"/>
    </row>
    <row r="29" spans="1:7" ht="19.5" customHeight="1" thickBot="1" x14ac:dyDescent="0.4">
      <c r="A29" s="154">
        <v>41</v>
      </c>
      <c r="B29" s="49">
        <v>20</v>
      </c>
      <c r="C29" s="50">
        <v>39750</v>
      </c>
      <c r="D29" s="51">
        <v>39750</v>
      </c>
      <c r="E29" s="50">
        <v>2506</v>
      </c>
      <c r="F29" s="51">
        <f>2496+(D29-39650)*0.1</f>
        <v>2506</v>
      </c>
      <c r="G29" s="68"/>
    </row>
    <row r="30" spans="1:7" ht="19.5" customHeight="1" thickBot="1" x14ac:dyDescent="0.4">
      <c r="A30" s="155"/>
      <c r="B30" s="52">
        <v>20</v>
      </c>
      <c r="C30" s="53">
        <v>40620</v>
      </c>
      <c r="D30" s="54">
        <v>40620</v>
      </c>
      <c r="E30" s="53">
        <v>2593</v>
      </c>
      <c r="F30" s="54">
        <f>2496+(D30-39650)*0.1</f>
        <v>2593</v>
      </c>
      <c r="G30" s="67"/>
    </row>
    <row r="31" spans="1:7" ht="19.5" customHeight="1" thickBot="1" x14ac:dyDescent="0.4">
      <c r="A31" s="156"/>
      <c r="B31" s="55">
        <v>20</v>
      </c>
      <c r="C31" s="56">
        <v>41490</v>
      </c>
      <c r="D31" s="57">
        <v>41490</v>
      </c>
      <c r="E31" s="56">
        <v>2680</v>
      </c>
      <c r="F31" s="57">
        <f>2496+(D31-39650)*0.1</f>
        <v>2680</v>
      </c>
      <c r="G31" s="67"/>
    </row>
    <row r="32" spans="1:7" s="135" customFormat="1" ht="16.5" customHeight="1" thickBot="1" x14ac:dyDescent="0.25">
      <c r="A32" s="154">
        <v>48</v>
      </c>
      <c r="B32" s="49">
        <v>10</v>
      </c>
      <c r="C32" s="50">
        <v>55290</v>
      </c>
      <c r="D32" s="51">
        <v>55290</v>
      </c>
      <c r="E32" s="50">
        <v>3551.58</v>
      </c>
      <c r="F32" s="51">
        <v>3555</v>
      </c>
      <c r="G32" s="67"/>
    </row>
    <row r="33" spans="1:7" s="135" customFormat="1" ht="18" customHeight="1" thickBot="1" x14ac:dyDescent="0.25">
      <c r="A33" s="155"/>
      <c r="B33" s="52">
        <v>10</v>
      </c>
      <c r="C33" s="53">
        <v>55990</v>
      </c>
      <c r="D33" s="54">
        <v>55990</v>
      </c>
      <c r="E33" s="53">
        <v>3625</v>
      </c>
      <c r="F33" s="54">
        <v>3625</v>
      </c>
      <c r="G33" s="67"/>
    </row>
    <row r="34" spans="1:7" s="135" customFormat="1" ht="20.75" customHeight="1" thickBot="1" x14ac:dyDescent="0.25">
      <c r="A34" s="156"/>
      <c r="B34" s="55">
        <v>10</v>
      </c>
      <c r="C34" s="56">
        <v>56690</v>
      </c>
      <c r="D34" s="57">
        <v>56690</v>
      </c>
      <c r="E34" s="56">
        <v>3698.42</v>
      </c>
      <c r="F34" s="57">
        <v>3695</v>
      </c>
      <c r="G34" s="67"/>
    </row>
    <row r="35" spans="1:7" ht="19.5" customHeight="1" thickBot="1" x14ac:dyDescent="0.4">
      <c r="A35" s="154">
        <v>66</v>
      </c>
      <c r="B35" s="49">
        <v>10</v>
      </c>
      <c r="C35" s="50">
        <v>132022</v>
      </c>
      <c r="D35" s="51">
        <v>66486</v>
      </c>
      <c r="E35" s="50">
        <v>1715</v>
      </c>
      <c r="F35" s="51">
        <v>2115</v>
      </c>
      <c r="G35" s="67"/>
    </row>
    <row r="36" spans="1:7" ht="19.5" customHeight="1" thickBot="1" x14ac:dyDescent="0.4">
      <c r="A36" s="155"/>
      <c r="B36" s="52">
        <v>10</v>
      </c>
      <c r="C36" s="53">
        <v>132322</v>
      </c>
      <c r="D36" s="54">
        <v>66786</v>
      </c>
      <c r="E36" s="53">
        <v>1745</v>
      </c>
      <c r="F36" s="54">
        <v>2145</v>
      </c>
      <c r="G36" s="67"/>
    </row>
    <row r="37" spans="1:7" ht="19.5" customHeight="1" thickBot="1" x14ac:dyDescent="0.4">
      <c r="A37" s="156"/>
      <c r="B37" s="55">
        <v>10</v>
      </c>
      <c r="C37" s="56">
        <v>132622</v>
      </c>
      <c r="D37" s="57">
        <v>67086</v>
      </c>
      <c r="E37" s="56">
        <v>1775</v>
      </c>
      <c r="F37" s="57">
        <v>2175</v>
      </c>
      <c r="G37" s="67"/>
    </row>
    <row r="38" spans="1:7" ht="19.5" customHeight="1" thickBot="1" x14ac:dyDescent="0.4">
      <c r="A38" s="61">
        <v>70</v>
      </c>
      <c r="B38" s="49">
        <v>15</v>
      </c>
      <c r="C38" s="50">
        <v>133047</v>
      </c>
      <c r="D38" s="51">
        <v>68411</v>
      </c>
      <c r="E38" s="50">
        <v>1702.5</v>
      </c>
      <c r="F38" s="51">
        <v>2002.5</v>
      </c>
      <c r="G38" s="67"/>
    </row>
    <row r="39" spans="1:7" ht="19.5" customHeight="1" thickBot="1" x14ac:dyDescent="0.4">
      <c r="A39" s="157">
        <v>71</v>
      </c>
      <c r="B39" s="49">
        <v>10</v>
      </c>
      <c r="C39" s="50">
        <v>133172</v>
      </c>
      <c r="D39" s="51">
        <v>68636</v>
      </c>
      <c r="E39" s="50">
        <v>668</v>
      </c>
      <c r="F39" s="51">
        <v>622</v>
      </c>
      <c r="G39" s="67"/>
    </row>
    <row r="40" spans="1:7" ht="19.5" customHeight="1" thickBot="1" x14ac:dyDescent="0.4">
      <c r="A40" s="158"/>
      <c r="B40" s="52">
        <v>10</v>
      </c>
      <c r="C40" s="53">
        <v>133297</v>
      </c>
      <c r="D40" s="54">
        <v>68761</v>
      </c>
      <c r="E40" s="53">
        <v>680.5</v>
      </c>
      <c r="F40" s="54">
        <v>634.5</v>
      </c>
      <c r="G40" s="67"/>
    </row>
    <row r="41" spans="1:7" ht="19.5" customHeight="1" thickBot="1" x14ac:dyDescent="0.4">
      <c r="A41" s="159"/>
      <c r="B41" s="55">
        <v>10</v>
      </c>
      <c r="C41" s="56">
        <v>133422</v>
      </c>
      <c r="D41" s="57">
        <v>68886</v>
      </c>
      <c r="E41" s="56">
        <v>693</v>
      </c>
      <c r="F41" s="57">
        <v>647</v>
      </c>
      <c r="G41" s="69"/>
    </row>
  </sheetData>
  <mergeCells count="10">
    <mergeCell ref="A25:A27"/>
    <mergeCell ref="A29:A31"/>
    <mergeCell ref="A35:A37"/>
    <mergeCell ref="A39:A41"/>
    <mergeCell ref="A4:A6"/>
    <mergeCell ref="A7:A9"/>
    <mergeCell ref="A10:A12"/>
    <mergeCell ref="A16:A18"/>
    <mergeCell ref="A22:A24"/>
    <mergeCell ref="A32:A3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zoomScale="80" zoomScaleNormal="80" workbookViewId="0">
      <selection activeCell="C24" sqref="C24"/>
    </sheetView>
  </sheetViews>
  <sheetFormatPr defaultColWidth="15.7265625" defaultRowHeight="19.5" customHeight="1" x14ac:dyDescent="0.25"/>
  <cols>
    <col min="1" max="1" width="15.7265625" style="1"/>
    <col min="2" max="2" width="20.81640625" style="1" customWidth="1"/>
    <col min="3" max="4" width="15.7265625" style="1"/>
    <col min="5" max="5" width="25.54296875" style="1" customWidth="1"/>
    <col min="6" max="16384" width="15.7265625" style="1"/>
  </cols>
  <sheetData>
    <row r="1" spans="1:5" ht="19.5" customHeight="1" x14ac:dyDescent="0.25">
      <c r="A1" s="15" t="s">
        <v>32</v>
      </c>
      <c r="B1" s="15"/>
      <c r="C1" s="15"/>
      <c r="D1" s="15"/>
    </row>
    <row r="2" spans="1:5" ht="19.5" customHeight="1" thickBot="1" x14ac:dyDescent="0.3">
      <c r="A2" s="2"/>
      <c r="B2" s="16"/>
      <c r="C2" s="16"/>
      <c r="D2" s="16"/>
    </row>
    <row r="3" spans="1:5" ht="19.5" customHeight="1" thickBot="1" x14ac:dyDescent="0.3">
      <c r="A3" s="63" t="s">
        <v>0</v>
      </c>
      <c r="B3" s="64" t="s">
        <v>2</v>
      </c>
      <c r="C3" s="65" t="s">
        <v>20</v>
      </c>
      <c r="D3" s="66" t="s">
        <v>3</v>
      </c>
      <c r="E3" s="66" t="s">
        <v>36</v>
      </c>
    </row>
    <row r="4" spans="1:5" ht="19.5" customHeight="1" thickBot="1" x14ac:dyDescent="0.3">
      <c r="A4" s="166" t="s">
        <v>4</v>
      </c>
      <c r="B4" s="70">
        <v>4132</v>
      </c>
      <c r="C4" s="71" t="s">
        <v>23</v>
      </c>
      <c r="D4" s="72">
        <v>826.4</v>
      </c>
      <c r="E4" s="4"/>
    </row>
    <row r="5" spans="1:5" ht="19.5" customHeight="1" thickBot="1" x14ac:dyDescent="0.3">
      <c r="A5" s="167"/>
      <c r="B5" s="74">
        <v>4357</v>
      </c>
      <c r="C5" s="75" t="s">
        <v>24</v>
      </c>
      <c r="D5" s="76">
        <v>871.4</v>
      </c>
      <c r="E5" s="4"/>
    </row>
    <row r="6" spans="1:5" ht="19.5" customHeight="1" thickBot="1" x14ac:dyDescent="0.3">
      <c r="A6" s="167"/>
      <c r="B6" s="77">
        <v>4183</v>
      </c>
      <c r="C6" s="78" t="s">
        <v>23</v>
      </c>
      <c r="D6" s="79">
        <v>836.6</v>
      </c>
      <c r="E6" s="4"/>
    </row>
    <row r="7" spans="1:5" ht="19.5" customHeight="1" thickBot="1" x14ac:dyDescent="0.3">
      <c r="A7" s="167"/>
      <c r="B7" s="80">
        <v>4408</v>
      </c>
      <c r="C7" s="81" t="s">
        <v>24</v>
      </c>
      <c r="D7" s="82">
        <v>881.6</v>
      </c>
      <c r="E7" s="4"/>
    </row>
    <row r="8" spans="1:5" ht="19.5" customHeight="1" thickBot="1" x14ac:dyDescent="0.3">
      <c r="A8" s="167"/>
      <c r="B8" s="70">
        <v>4233</v>
      </c>
      <c r="C8" s="71" t="s">
        <v>23</v>
      </c>
      <c r="D8" s="72">
        <v>846.6</v>
      </c>
      <c r="E8" s="4"/>
    </row>
    <row r="9" spans="1:5" ht="19.5" customHeight="1" thickBot="1" x14ac:dyDescent="0.3">
      <c r="A9" s="168"/>
      <c r="B9" s="74">
        <v>4458</v>
      </c>
      <c r="C9" s="75" t="s">
        <v>24</v>
      </c>
      <c r="D9" s="76">
        <v>891.6</v>
      </c>
      <c r="E9" s="4"/>
    </row>
    <row r="10" spans="1:5" ht="19.5" customHeight="1" thickBot="1" x14ac:dyDescent="0.3">
      <c r="A10" s="166" t="s">
        <v>5</v>
      </c>
      <c r="B10" s="70">
        <v>9262</v>
      </c>
      <c r="C10" s="71" t="s">
        <v>23</v>
      </c>
      <c r="D10" s="72">
        <v>1852.4</v>
      </c>
      <c r="E10" s="4"/>
    </row>
    <row r="11" spans="1:5" ht="19.5" customHeight="1" thickBot="1" x14ac:dyDescent="0.3">
      <c r="A11" s="167"/>
      <c r="B11" s="74">
        <v>9662</v>
      </c>
      <c r="C11" s="75" t="s">
        <v>24</v>
      </c>
      <c r="D11" s="76">
        <v>1932.4</v>
      </c>
      <c r="E11" s="4"/>
    </row>
    <row r="12" spans="1:5" ht="19.5" customHeight="1" thickBot="1" x14ac:dyDescent="0.3">
      <c r="A12" s="167"/>
      <c r="B12" s="77">
        <v>9400</v>
      </c>
      <c r="C12" s="78" t="s">
        <v>23</v>
      </c>
      <c r="D12" s="79">
        <v>1880</v>
      </c>
      <c r="E12" s="4"/>
    </row>
    <row r="13" spans="1:5" ht="19.5" customHeight="1" thickBot="1" x14ac:dyDescent="0.3">
      <c r="A13" s="167"/>
      <c r="B13" s="80">
        <v>9800</v>
      </c>
      <c r="C13" s="81" t="s">
        <v>24</v>
      </c>
      <c r="D13" s="82">
        <v>1960</v>
      </c>
      <c r="E13" s="4"/>
    </row>
    <row r="14" spans="1:5" ht="19.5" customHeight="1" thickBot="1" x14ac:dyDescent="0.3">
      <c r="A14" s="167"/>
      <c r="B14" s="70">
        <v>9538</v>
      </c>
      <c r="C14" s="71" t="s">
        <v>23</v>
      </c>
      <c r="D14" s="72">
        <v>1907.6</v>
      </c>
      <c r="E14" s="4"/>
    </row>
    <row r="15" spans="1:5" ht="19.5" customHeight="1" thickBot="1" x14ac:dyDescent="0.3">
      <c r="A15" s="168"/>
      <c r="B15" s="74">
        <v>9938</v>
      </c>
      <c r="C15" s="75" t="s">
        <v>24</v>
      </c>
      <c r="D15" s="76">
        <v>1987.6</v>
      </c>
      <c r="E15" s="4"/>
    </row>
    <row r="16" spans="1:5" ht="19.5" customHeight="1" thickBot="1" x14ac:dyDescent="0.3">
      <c r="A16" s="169" t="s">
        <v>6</v>
      </c>
      <c r="B16" s="70">
        <v>1312</v>
      </c>
      <c r="C16" s="70" t="s">
        <v>23</v>
      </c>
      <c r="D16" s="122">
        <v>1712.4</v>
      </c>
      <c r="E16" s="4"/>
    </row>
    <row r="17" spans="1:5" ht="19.5" customHeight="1" thickBot="1" x14ac:dyDescent="0.3">
      <c r="A17" s="167"/>
      <c r="B17" s="74">
        <v>1537</v>
      </c>
      <c r="C17" s="74" t="s">
        <v>24</v>
      </c>
      <c r="D17" s="123">
        <v>2112.4</v>
      </c>
      <c r="E17" s="4"/>
    </row>
    <row r="18" spans="1:5" ht="19.5" customHeight="1" thickBot="1" x14ac:dyDescent="0.3">
      <c r="A18" s="167"/>
      <c r="B18" s="77">
        <v>1413</v>
      </c>
      <c r="C18" s="83" t="s">
        <v>23</v>
      </c>
      <c r="D18" s="124">
        <v>1732.6</v>
      </c>
      <c r="E18" s="4"/>
    </row>
    <row r="19" spans="1:5" ht="19.5" customHeight="1" thickBot="1" x14ac:dyDescent="0.3">
      <c r="A19" s="167"/>
      <c r="B19" s="80">
        <v>1638</v>
      </c>
      <c r="C19" s="84" t="s">
        <v>24</v>
      </c>
      <c r="D19" s="125">
        <v>2132.6</v>
      </c>
      <c r="E19" s="4"/>
    </row>
    <row r="20" spans="1:5" ht="19.5" customHeight="1" thickBot="1" x14ac:dyDescent="0.3">
      <c r="A20" s="167"/>
      <c r="B20" s="70">
        <v>1513</v>
      </c>
      <c r="C20" s="70" t="s">
        <v>23</v>
      </c>
      <c r="D20" s="122">
        <v>1752.6</v>
      </c>
      <c r="E20" s="4"/>
    </row>
    <row r="21" spans="1:5" ht="19.5" customHeight="1" thickBot="1" x14ac:dyDescent="0.3">
      <c r="A21" s="168"/>
      <c r="B21" s="84">
        <v>1738</v>
      </c>
      <c r="C21" s="84" t="s">
        <v>24</v>
      </c>
      <c r="D21" s="125">
        <v>2152.6</v>
      </c>
      <c r="E21" s="4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zoomScale="80" zoomScaleNormal="80" workbookViewId="0">
      <selection activeCell="A23" sqref="A23:C36"/>
    </sheetView>
  </sheetViews>
  <sheetFormatPr defaultRowHeight="19.5" customHeight="1" x14ac:dyDescent="0.35"/>
  <cols>
    <col min="1" max="1" width="20.1796875" style="2" customWidth="1"/>
    <col min="2" max="4" width="15.7265625" style="2" customWidth="1"/>
    <col min="5" max="5" width="39.7265625" style="2" customWidth="1"/>
    <col min="6" max="249" width="8.81640625" style="2"/>
    <col min="250" max="253" width="9.26953125" style="2" customWidth="1"/>
    <col min="254" max="505" width="8.81640625" style="2"/>
    <col min="506" max="509" width="9.26953125" style="2" customWidth="1"/>
    <col min="510" max="761" width="8.81640625" style="2"/>
    <col min="762" max="765" width="9.26953125" style="2" customWidth="1"/>
    <col min="766" max="1017" width="8.81640625" style="2"/>
    <col min="1018" max="1021" width="9.26953125" style="2" customWidth="1"/>
    <col min="1022" max="1273" width="8.81640625" style="2"/>
    <col min="1274" max="1277" width="9.26953125" style="2" customWidth="1"/>
    <col min="1278" max="1529" width="8.81640625" style="2"/>
    <col min="1530" max="1533" width="9.26953125" style="2" customWidth="1"/>
    <col min="1534" max="1785" width="8.81640625" style="2"/>
    <col min="1786" max="1789" width="9.26953125" style="2" customWidth="1"/>
    <col min="1790" max="2041" width="8.81640625" style="2"/>
    <col min="2042" max="2045" width="9.26953125" style="2" customWidth="1"/>
    <col min="2046" max="2297" width="8.81640625" style="2"/>
    <col min="2298" max="2301" width="9.26953125" style="2" customWidth="1"/>
    <col min="2302" max="2553" width="8.81640625" style="2"/>
    <col min="2554" max="2557" width="9.26953125" style="2" customWidth="1"/>
    <col min="2558" max="2809" width="8.81640625" style="2"/>
    <col min="2810" max="2813" width="9.26953125" style="2" customWidth="1"/>
    <col min="2814" max="3065" width="8.81640625" style="2"/>
    <col min="3066" max="3069" width="9.26953125" style="2" customWidth="1"/>
    <col min="3070" max="3321" width="8.81640625" style="2"/>
    <col min="3322" max="3325" width="9.26953125" style="2" customWidth="1"/>
    <col min="3326" max="3577" width="8.81640625" style="2"/>
    <col min="3578" max="3581" width="9.26953125" style="2" customWidth="1"/>
    <col min="3582" max="3833" width="8.81640625" style="2"/>
    <col min="3834" max="3837" width="9.26953125" style="2" customWidth="1"/>
    <col min="3838" max="4089" width="8.81640625" style="2"/>
    <col min="4090" max="4093" width="9.26953125" style="2" customWidth="1"/>
    <col min="4094" max="4345" width="8.81640625" style="2"/>
    <col min="4346" max="4349" width="9.26953125" style="2" customWidth="1"/>
    <col min="4350" max="4601" width="8.81640625" style="2"/>
    <col min="4602" max="4605" width="9.26953125" style="2" customWidth="1"/>
    <col min="4606" max="4857" width="8.81640625" style="2"/>
    <col min="4858" max="4861" width="9.26953125" style="2" customWidth="1"/>
    <col min="4862" max="5113" width="8.81640625" style="2"/>
    <col min="5114" max="5117" width="9.26953125" style="2" customWidth="1"/>
    <col min="5118" max="5369" width="8.81640625" style="2"/>
    <col min="5370" max="5373" width="9.26953125" style="2" customWidth="1"/>
    <col min="5374" max="5625" width="8.81640625" style="2"/>
    <col min="5626" max="5629" width="9.26953125" style="2" customWidth="1"/>
    <col min="5630" max="5881" width="8.81640625" style="2"/>
    <col min="5882" max="5885" width="9.26953125" style="2" customWidth="1"/>
    <col min="5886" max="6137" width="8.81640625" style="2"/>
    <col min="6138" max="6141" width="9.26953125" style="2" customWidth="1"/>
    <col min="6142" max="6393" width="8.81640625" style="2"/>
    <col min="6394" max="6397" width="9.26953125" style="2" customWidth="1"/>
    <col min="6398" max="6649" width="8.81640625" style="2"/>
    <col min="6650" max="6653" width="9.26953125" style="2" customWidth="1"/>
    <col min="6654" max="6905" width="8.81640625" style="2"/>
    <col min="6906" max="6909" width="9.26953125" style="2" customWidth="1"/>
    <col min="6910" max="7161" width="8.81640625" style="2"/>
    <col min="7162" max="7165" width="9.26953125" style="2" customWidth="1"/>
    <col min="7166" max="7417" width="8.81640625" style="2"/>
    <col min="7418" max="7421" width="9.26953125" style="2" customWidth="1"/>
    <col min="7422" max="7673" width="8.81640625" style="2"/>
    <col min="7674" max="7677" width="9.26953125" style="2" customWidth="1"/>
    <col min="7678" max="7929" width="8.81640625" style="2"/>
    <col min="7930" max="7933" width="9.26953125" style="2" customWidth="1"/>
    <col min="7934" max="8185" width="8.81640625" style="2"/>
    <col min="8186" max="8189" width="9.26953125" style="2" customWidth="1"/>
    <col min="8190" max="8441" width="8.81640625" style="2"/>
    <col min="8442" max="8445" width="9.26953125" style="2" customWidth="1"/>
    <col min="8446" max="8697" width="8.81640625" style="2"/>
    <col min="8698" max="8701" width="9.26953125" style="2" customWidth="1"/>
    <col min="8702" max="8953" width="8.81640625" style="2"/>
    <col min="8954" max="8957" width="9.26953125" style="2" customWidth="1"/>
    <col min="8958" max="9209" width="8.81640625" style="2"/>
    <col min="9210" max="9213" width="9.26953125" style="2" customWidth="1"/>
    <col min="9214" max="9465" width="8.81640625" style="2"/>
    <col min="9466" max="9469" width="9.26953125" style="2" customWidth="1"/>
    <col min="9470" max="9721" width="8.81640625" style="2"/>
    <col min="9722" max="9725" width="9.26953125" style="2" customWidth="1"/>
    <col min="9726" max="9977" width="8.81640625" style="2"/>
    <col min="9978" max="9981" width="9.26953125" style="2" customWidth="1"/>
    <col min="9982" max="10233" width="8.81640625" style="2"/>
    <col min="10234" max="10237" width="9.26953125" style="2" customWidth="1"/>
    <col min="10238" max="10489" width="8.81640625" style="2"/>
    <col min="10490" max="10493" width="9.26953125" style="2" customWidth="1"/>
    <col min="10494" max="10745" width="8.81640625" style="2"/>
    <col min="10746" max="10749" width="9.26953125" style="2" customWidth="1"/>
    <col min="10750" max="11001" width="8.81640625" style="2"/>
    <col min="11002" max="11005" width="9.26953125" style="2" customWidth="1"/>
    <col min="11006" max="11257" width="8.81640625" style="2"/>
    <col min="11258" max="11261" width="9.26953125" style="2" customWidth="1"/>
    <col min="11262" max="11513" width="8.81640625" style="2"/>
    <col min="11514" max="11517" width="9.26953125" style="2" customWidth="1"/>
    <col min="11518" max="11769" width="8.81640625" style="2"/>
    <col min="11770" max="11773" width="9.26953125" style="2" customWidth="1"/>
    <col min="11774" max="12025" width="8.81640625" style="2"/>
    <col min="12026" max="12029" width="9.26953125" style="2" customWidth="1"/>
    <col min="12030" max="12281" width="8.81640625" style="2"/>
    <col min="12282" max="12285" width="9.26953125" style="2" customWidth="1"/>
    <col min="12286" max="12537" width="8.81640625" style="2"/>
    <col min="12538" max="12541" width="9.26953125" style="2" customWidth="1"/>
    <col min="12542" max="12793" width="8.81640625" style="2"/>
    <col min="12794" max="12797" width="9.26953125" style="2" customWidth="1"/>
    <col min="12798" max="13049" width="8.81640625" style="2"/>
    <col min="13050" max="13053" width="9.26953125" style="2" customWidth="1"/>
    <col min="13054" max="13305" width="8.81640625" style="2"/>
    <col min="13306" max="13309" width="9.26953125" style="2" customWidth="1"/>
    <col min="13310" max="13561" width="8.81640625" style="2"/>
    <col min="13562" max="13565" width="9.26953125" style="2" customWidth="1"/>
    <col min="13566" max="13817" width="8.81640625" style="2"/>
    <col min="13818" max="13821" width="9.26953125" style="2" customWidth="1"/>
    <col min="13822" max="14073" width="8.81640625" style="2"/>
    <col min="14074" max="14077" width="9.26953125" style="2" customWidth="1"/>
    <col min="14078" max="14329" width="8.81640625" style="2"/>
    <col min="14330" max="14333" width="9.26953125" style="2" customWidth="1"/>
    <col min="14334" max="14585" width="8.81640625" style="2"/>
    <col min="14586" max="14589" width="9.26953125" style="2" customWidth="1"/>
    <col min="14590" max="14841" width="8.81640625" style="2"/>
    <col min="14842" max="14845" width="9.26953125" style="2" customWidth="1"/>
    <col min="14846" max="15097" width="8.81640625" style="2"/>
    <col min="15098" max="15101" width="9.26953125" style="2" customWidth="1"/>
    <col min="15102" max="15353" width="8.81640625" style="2"/>
    <col min="15354" max="15357" width="9.26953125" style="2" customWidth="1"/>
    <col min="15358" max="15609" width="8.81640625" style="2"/>
    <col min="15610" max="15613" width="9.26953125" style="2" customWidth="1"/>
    <col min="15614" max="15865" width="8.81640625" style="2"/>
    <col min="15866" max="15869" width="9.26953125" style="2" customWidth="1"/>
    <col min="15870" max="16121" width="8.81640625" style="2"/>
    <col min="16122" max="16125" width="9.26953125" style="2" customWidth="1"/>
    <col min="16126" max="16384" width="8.81640625" style="2"/>
  </cols>
  <sheetData>
    <row r="1" spans="1:5" ht="19.5" customHeight="1" x14ac:dyDescent="0.35">
      <c r="A1" s="17" t="s">
        <v>35</v>
      </c>
      <c r="B1" s="17"/>
      <c r="C1" s="17"/>
      <c r="D1" s="17"/>
    </row>
    <row r="2" spans="1:5" ht="19.5" customHeight="1" thickBot="1" x14ac:dyDescent="0.4"/>
    <row r="3" spans="1:5" ht="19.5" customHeight="1" thickBot="1" x14ac:dyDescent="0.4">
      <c r="A3" s="32" t="s">
        <v>0</v>
      </c>
      <c r="B3" s="33" t="s">
        <v>2</v>
      </c>
      <c r="C3" s="33" t="s">
        <v>20</v>
      </c>
      <c r="D3" s="34" t="s">
        <v>3</v>
      </c>
      <c r="E3" s="34" t="s">
        <v>36</v>
      </c>
    </row>
    <row r="4" spans="1:5" ht="19.5" customHeight="1" thickBot="1" x14ac:dyDescent="0.4">
      <c r="A4" s="166" t="s">
        <v>7</v>
      </c>
      <c r="B4" s="70">
        <v>1013</v>
      </c>
      <c r="C4" s="71" t="s">
        <v>23</v>
      </c>
      <c r="D4" s="72">
        <v>824.7</v>
      </c>
      <c r="E4" s="73"/>
    </row>
    <row r="5" spans="1:5" ht="19.5" customHeight="1" thickBot="1" x14ac:dyDescent="0.4">
      <c r="A5" s="167"/>
      <c r="B5" s="74">
        <v>1013</v>
      </c>
      <c r="C5" s="75" t="s">
        <v>24</v>
      </c>
      <c r="D5" s="76">
        <v>869.7</v>
      </c>
      <c r="E5" s="73"/>
    </row>
    <row r="6" spans="1:5" ht="19.5" customHeight="1" thickBot="1" x14ac:dyDescent="0.4">
      <c r="A6" s="167"/>
      <c r="B6" s="77">
        <v>384</v>
      </c>
      <c r="C6" s="78" t="s">
        <v>23</v>
      </c>
      <c r="D6" s="79">
        <v>836.52</v>
      </c>
      <c r="E6" s="73"/>
    </row>
    <row r="7" spans="1:5" ht="19.5" customHeight="1" thickBot="1" x14ac:dyDescent="0.4">
      <c r="A7" s="167"/>
      <c r="B7" s="80">
        <v>384</v>
      </c>
      <c r="C7" s="81" t="s">
        <v>24</v>
      </c>
      <c r="D7" s="82">
        <v>881.52</v>
      </c>
      <c r="E7" s="73"/>
    </row>
    <row r="8" spans="1:5" ht="19.5" customHeight="1" thickBot="1" x14ac:dyDescent="0.4">
      <c r="A8" s="167"/>
      <c r="B8" s="70">
        <v>777</v>
      </c>
      <c r="C8" s="71" t="s">
        <v>23</v>
      </c>
      <c r="D8" s="72">
        <v>848.31</v>
      </c>
      <c r="E8" s="73"/>
    </row>
    <row r="9" spans="1:5" ht="19.5" customHeight="1" thickBot="1" x14ac:dyDescent="0.4">
      <c r="A9" s="170"/>
      <c r="B9" s="74">
        <v>777</v>
      </c>
      <c r="C9" s="75" t="s">
        <v>24</v>
      </c>
      <c r="D9" s="76">
        <v>893.31</v>
      </c>
      <c r="E9" s="73"/>
    </row>
    <row r="10" spans="1:5" ht="19.5" customHeight="1" thickBot="1" x14ac:dyDescent="0.4">
      <c r="A10" s="171" t="s">
        <v>8</v>
      </c>
      <c r="B10" s="18">
        <v>25</v>
      </c>
      <c r="C10" s="19" t="s">
        <v>23</v>
      </c>
      <c r="D10" s="20">
        <v>1851.25</v>
      </c>
      <c r="E10" s="4" t="s">
        <v>38</v>
      </c>
    </row>
    <row r="11" spans="1:5" ht="19.5" customHeight="1" thickBot="1" x14ac:dyDescent="0.4">
      <c r="A11" s="172"/>
      <c r="B11" s="21">
        <v>25</v>
      </c>
      <c r="C11" s="22" t="s">
        <v>24</v>
      </c>
      <c r="D11" s="23">
        <v>1931.25</v>
      </c>
      <c r="E11" s="4" t="s">
        <v>38</v>
      </c>
    </row>
    <row r="12" spans="1:5" ht="19.5" customHeight="1" thickBot="1" x14ac:dyDescent="0.4">
      <c r="A12" s="172"/>
      <c r="B12" s="24">
        <v>600</v>
      </c>
      <c r="C12" s="19" t="s">
        <v>23</v>
      </c>
      <c r="D12" s="20">
        <v>1880</v>
      </c>
      <c r="E12" s="4" t="s">
        <v>30</v>
      </c>
    </row>
    <row r="13" spans="1:5" ht="19.5" customHeight="1" thickBot="1" x14ac:dyDescent="0.4">
      <c r="A13" s="172"/>
      <c r="B13" s="25">
        <v>600</v>
      </c>
      <c r="C13" s="26" t="s">
        <v>24</v>
      </c>
      <c r="D13" s="27">
        <v>1960</v>
      </c>
      <c r="E13" s="4" t="s">
        <v>30</v>
      </c>
    </row>
    <row r="14" spans="1:5" ht="19.5" customHeight="1" thickBot="1" x14ac:dyDescent="0.4">
      <c r="A14" s="172"/>
      <c r="B14" s="28">
        <v>1175</v>
      </c>
      <c r="C14" s="29" t="s">
        <v>23</v>
      </c>
      <c r="D14" s="30">
        <v>1908.75</v>
      </c>
      <c r="E14" s="4" t="s">
        <v>38</v>
      </c>
    </row>
    <row r="15" spans="1:5" ht="19.5" customHeight="1" thickBot="1" x14ac:dyDescent="0.4">
      <c r="A15" s="173"/>
      <c r="B15" s="31">
        <v>1175</v>
      </c>
      <c r="C15" s="26" t="s">
        <v>24</v>
      </c>
      <c r="D15" s="27">
        <v>1988.75</v>
      </c>
      <c r="E15" s="4" t="s">
        <v>38</v>
      </c>
    </row>
    <row r="16" spans="1:5" ht="19.5" customHeight="1" thickBot="1" x14ac:dyDescent="0.4">
      <c r="A16" s="169" t="s">
        <v>9</v>
      </c>
      <c r="B16" s="70">
        <v>25</v>
      </c>
      <c r="C16" s="70" t="s">
        <v>23</v>
      </c>
      <c r="D16" s="72">
        <v>1711.25</v>
      </c>
      <c r="E16" s="73"/>
    </row>
    <row r="17" spans="1:5" ht="19.5" customHeight="1" thickBot="1" x14ac:dyDescent="0.4">
      <c r="A17" s="167"/>
      <c r="B17" s="74">
        <v>25</v>
      </c>
      <c r="C17" s="74" t="s">
        <v>24</v>
      </c>
      <c r="D17" s="76">
        <v>2111.25</v>
      </c>
      <c r="E17" s="73"/>
    </row>
    <row r="18" spans="1:5" ht="19.5" customHeight="1" thickBot="1" x14ac:dyDescent="0.4">
      <c r="A18" s="167"/>
      <c r="B18" s="77">
        <v>450</v>
      </c>
      <c r="C18" s="83" t="s">
        <v>23</v>
      </c>
      <c r="D18" s="79">
        <v>1732.5</v>
      </c>
      <c r="E18" s="73"/>
    </row>
    <row r="19" spans="1:5" ht="19.5" customHeight="1" thickBot="1" x14ac:dyDescent="0.4">
      <c r="A19" s="167"/>
      <c r="B19" s="80">
        <v>450</v>
      </c>
      <c r="C19" s="84" t="s">
        <v>24</v>
      </c>
      <c r="D19" s="82">
        <v>2132.5</v>
      </c>
      <c r="E19" s="73"/>
    </row>
    <row r="20" spans="1:5" ht="19.5" customHeight="1" thickBot="1" x14ac:dyDescent="0.4">
      <c r="A20" s="167"/>
      <c r="B20" s="70">
        <v>875</v>
      </c>
      <c r="C20" s="70" t="s">
        <v>23</v>
      </c>
      <c r="D20" s="72">
        <v>1753.75</v>
      </c>
      <c r="E20" s="73"/>
    </row>
    <row r="21" spans="1:5" ht="19.5" customHeight="1" thickBot="1" x14ac:dyDescent="0.4">
      <c r="A21" s="168"/>
      <c r="B21" s="84">
        <v>875</v>
      </c>
      <c r="C21" s="84" t="s">
        <v>24</v>
      </c>
      <c r="D21" s="82">
        <v>2153.75</v>
      </c>
      <c r="E21" s="73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zoomScale="90" zoomScaleNormal="90" workbookViewId="0">
      <selection activeCell="A4" sqref="A4:A9"/>
    </sheetView>
  </sheetViews>
  <sheetFormatPr defaultColWidth="9.1796875" defaultRowHeight="14.5" x14ac:dyDescent="0.35"/>
  <cols>
    <col min="1" max="1" width="16.26953125" style="137" customWidth="1"/>
    <col min="2" max="2" width="19.1796875" style="137" customWidth="1"/>
    <col min="3" max="3" width="20.7265625" style="137" customWidth="1"/>
    <col min="4" max="4" width="30.453125" style="137" customWidth="1"/>
    <col min="5" max="5" width="18.81640625" style="137" customWidth="1"/>
    <col min="6" max="6" width="14.08984375" customWidth="1"/>
    <col min="7" max="7" width="17.90625" customWidth="1"/>
    <col min="8" max="8" width="44.26953125" style="3" customWidth="1"/>
  </cols>
  <sheetData>
    <row r="1" spans="1:8" x14ac:dyDescent="0.35">
      <c r="A1" s="15" t="s">
        <v>113</v>
      </c>
      <c r="B1" s="15"/>
      <c r="C1" s="15"/>
      <c r="D1" s="3"/>
      <c r="E1" s="3"/>
    </row>
    <row r="2" spans="1:8" x14ac:dyDescent="0.35">
      <c r="A2" s="15"/>
      <c r="B2" s="15"/>
    </row>
    <row r="3" spans="1:8" x14ac:dyDescent="0.35">
      <c r="A3" s="138" t="s">
        <v>0</v>
      </c>
      <c r="B3" s="138" t="s">
        <v>2</v>
      </c>
      <c r="C3" s="138" t="s">
        <v>3</v>
      </c>
      <c r="D3" s="138" t="s">
        <v>36</v>
      </c>
      <c r="H3"/>
    </row>
    <row r="4" spans="1:8" ht="14.4" customHeight="1" x14ac:dyDescent="0.35">
      <c r="A4" s="174" t="s">
        <v>111</v>
      </c>
      <c r="B4" s="140">
        <v>128</v>
      </c>
      <c r="C4" s="140">
        <v>824.2</v>
      </c>
      <c r="D4" s="140"/>
      <c r="H4"/>
    </row>
    <row r="5" spans="1:8" x14ac:dyDescent="0.35">
      <c r="A5" s="175"/>
      <c r="B5" s="140">
        <v>128</v>
      </c>
      <c r="C5" s="140">
        <v>869.2</v>
      </c>
      <c r="D5" s="140"/>
      <c r="H5"/>
    </row>
    <row r="6" spans="1:8" x14ac:dyDescent="0.35">
      <c r="A6" s="175"/>
      <c r="B6" s="140">
        <v>190</v>
      </c>
      <c r="C6" s="140">
        <v>836.6</v>
      </c>
      <c r="D6" s="140"/>
      <c r="H6"/>
    </row>
    <row r="7" spans="1:8" x14ac:dyDescent="0.35">
      <c r="A7" s="175"/>
      <c r="B7" s="140">
        <v>190</v>
      </c>
      <c r="C7" s="140">
        <v>881.6</v>
      </c>
      <c r="D7" s="140"/>
      <c r="H7"/>
    </row>
    <row r="8" spans="1:8" x14ac:dyDescent="0.35">
      <c r="A8" s="175"/>
      <c r="B8" s="140">
        <v>251</v>
      </c>
      <c r="C8" s="140">
        <v>848.8</v>
      </c>
      <c r="D8" s="140"/>
      <c r="H8"/>
    </row>
    <row r="9" spans="1:8" x14ac:dyDescent="0.35">
      <c r="A9" s="176"/>
      <c r="B9" s="140">
        <v>251</v>
      </c>
      <c r="C9" s="140">
        <v>893.8</v>
      </c>
      <c r="D9" s="140"/>
      <c r="H9"/>
    </row>
    <row r="10" spans="1:8" x14ac:dyDescent="0.35">
      <c r="A10" s="174" t="s">
        <v>112</v>
      </c>
      <c r="B10" s="140">
        <v>512</v>
      </c>
      <c r="C10" s="140">
        <v>1850.2</v>
      </c>
      <c r="D10" s="140"/>
      <c r="H10"/>
    </row>
    <row r="11" spans="1:8" x14ac:dyDescent="0.35">
      <c r="A11" s="175"/>
      <c r="B11" s="140">
        <v>512</v>
      </c>
      <c r="C11" s="140">
        <v>1930.2</v>
      </c>
      <c r="D11" s="140"/>
    </row>
    <row r="12" spans="1:8" x14ac:dyDescent="0.35">
      <c r="A12" s="175"/>
      <c r="B12" s="140">
        <v>661</v>
      </c>
      <c r="C12" s="140">
        <v>1880</v>
      </c>
      <c r="D12" s="140"/>
    </row>
    <row r="13" spans="1:8" x14ac:dyDescent="0.35">
      <c r="A13" s="175"/>
      <c r="B13" s="140">
        <v>661</v>
      </c>
      <c r="C13" s="140">
        <v>1960</v>
      </c>
      <c r="D13" s="140"/>
    </row>
    <row r="14" spans="1:8" x14ac:dyDescent="0.35">
      <c r="A14" s="175"/>
      <c r="B14" s="140">
        <v>810</v>
      </c>
      <c r="C14" s="140">
        <v>1909.8</v>
      </c>
      <c r="D14" s="140"/>
    </row>
    <row r="15" spans="1:8" x14ac:dyDescent="0.35">
      <c r="A15" s="176"/>
      <c r="B15" s="140">
        <v>810</v>
      </c>
      <c r="C15" s="140">
        <v>1989.8</v>
      </c>
      <c r="D15" s="140"/>
    </row>
  </sheetData>
  <mergeCells count="2">
    <mergeCell ref="A4:A9"/>
    <mergeCell ref="A10:A15"/>
  </mergeCells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80" zoomScaleNormal="80" workbookViewId="0">
      <selection activeCell="H26" sqref="H26"/>
    </sheetView>
  </sheetViews>
  <sheetFormatPr defaultColWidth="9.1796875" defaultRowHeight="14.5" x14ac:dyDescent="0.35"/>
  <cols>
    <col min="1" max="1" width="16.26953125" style="137" customWidth="1"/>
    <col min="2" max="2" width="14.36328125" style="137" customWidth="1"/>
    <col min="3" max="3" width="13.1796875" style="137" customWidth="1"/>
    <col min="4" max="4" width="12.7265625" style="137" customWidth="1"/>
    <col min="5" max="5" width="18.81640625" style="137" customWidth="1"/>
    <col min="6" max="6" width="14.08984375" customWidth="1"/>
    <col min="7" max="7" width="17.90625" customWidth="1"/>
    <col min="8" max="8" width="44.26953125" style="3" customWidth="1"/>
  </cols>
  <sheetData>
    <row r="1" spans="1:8" x14ac:dyDescent="0.35">
      <c r="A1" s="15" t="s">
        <v>108</v>
      </c>
      <c r="B1" s="15"/>
      <c r="C1" s="15"/>
      <c r="D1" s="3"/>
      <c r="E1" s="3"/>
    </row>
    <row r="2" spans="1:8" x14ac:dyDescent="0.35">
      <c r="A2" s="15" t="s">
        <v>125</v>
      </c>
      <c r="B2" s="15"/>
    </row>
    <row r="3" spans="1:8" ht="43.5" x14ac:dyDescent="0.35">
      <c r="A3" s="138" t="s">
        <v>0</v>
      </c>
      <c r="B3" s="138" t="s">
        <v>1</v>
      </c>
      <c r="C3" s="138" t="s">
        <v>94</v>
      </c>
      <c r="D3" s="138" t="s">
        <v>22</v>
      </c>
      <c r="E3" s="138" t="s">
        <v>95</v>
      </c>
      <c r="F3" s="138" t="s">
        <v>21</v>
      </c>
      <c r="G3" s="138" t="s">
        <v>103</v>
      </c>
      <c r="H3" s="138" t="s">
        <v>36</v>
      </c>
    </row>
    <row r="4" spans="1:8" x14ac:dyDescent="0.35">
      <c r="A4" s="174" t="s">
        <v>96</v>
      </c>
      <c r="B4" s="174">
        <v>10</v>
      </c>
      <c r="C4" s="174">
        <v>15</v>
      </c>
      <c r="D4" s="140">
        <v>371000</v>
      </c>
      <c r="E4" s="140">
        <v>1855</v>
      </c>
      <c r="F4" s="140">
        <v>387000</v>
      </c>
      <c r="G4" s="140">
        <v>1935</v>
      </c>
      <c r="H4" s="140"/>
    </row>
    <row r="5" spans="1:8" x14ac:dyDescent="0.35">
      <c r="A5" s="175"/>
      <c r="B5" s="175"/>
      <c r="C5" s="175"/>
      <c r="D5" s="140">
        <v>376000</v>
      </c>
      <c r="E5" s="140">
        <v>1880</v>
      </c>
      <c r="F5" s="140">
        <v>392000</v>
      </c>
      <c r="G5" s="140">
        <v>1960</v>
      </c>
      <c r="H5" s="140"/>
    </row>
    <row r="6" spans="1:8" x14ac:dyDescent="0.35">
      <c r="A6" s="176"/>
      <c r="B6" s="176"/>
      <c r="C6" s="176"/>
      <c r="D6" s="140">
        <v>381000</v>
      </c>
      <c r="E6" s="140">
        <v>1905</v>
      </c>
      <c r="F6" s="140">
        <v>397000</v>
      </c>
      <c r="G6" s="140">
        <v>1985</v>
      </c>
      <c r="H6" s="140"/>
    </row>
    <row r="7" spans="1:8" x14ac:dyDescent="0.35">
      <c r="A7" s="174" t="s">
        <v>97</v>
      </c>
      <c r="B7" s="174">
        <v>10</v>
      </c>
      <c r="C7" s="174">
        <v>15</v>
      </c>
      <c r="D7" s="140">
        <v>165800</v>
      </c>
      <c r="E7" s="140">
        <v>829</v>
      </c>
      <c r="F7" s="140">
        <v>174800</v>
      </c>
      <c r="G7" s="140">
        <v>874</v>
      </c>
      <c r="H7" s="140"/>
    </row>
    <row r="8" spans="1:8" x14ac:dyDescent="0.35">
      <c r="A8" s="175"/>
      <c r="B8" s="175"/>
      <c r="C8" s="175"/>
      <c r="D8" s="140">
        <v>167300</v>
      </c>
      <c r="E8" s="140">
        <v>836.5</v>
      </c>
      <c r="F8" s="140">
        <v>176300</v>
      </c>
      <c r="G8" s="140">
        <v>881.5</v>
      </c>
      <c r="H8" s="140"/>
    </row>
    <row r="9" spans="1:8" x14ac:dyDescent="0.35">
      <c r="A9" s="176"/>
      <c r="B9" s="176"/>
      <c r="C9" s="176"/>
      <c r="D9" s="140">
        <v>168800</v>
      </c>
      <c r="E9" s="140">
        <v>844</v>
      </c>
      <c r="F9" s="140">
        <v>177800</v>
      </c>
      <c r="G9" s="140">
        <v>889</v>
      </c>
      <c r="H9" s="140"/>
    </row>
    <row r="10" spans="1:8" x14ac:dyDescent="0.35">
      <c r="A10" s="174" t="s">
        <v>98</v>
      </c>
      <c r="B10" s="174">
        <v>100</v>
      </c>
      <c r="C10" s="174">
        <v>30</v>
      </c>
      <c r="D10" s="140">
        <v>509202</v>
      </c>
      <c r="E10" s="140">
        <v>2546.0100000000002</v>
      </c>
      <c r="F10" s="140">
        <v>509202</v>
      </c>
      <c r="G10" s="140">
        <v>2546.0100000000002</v>
      </c>
      <c r="H10" s="140"/>
    </row>
    <row r="11" spans="1:8" x14ac:dyDescent="0.35">
      <c r="A11" s="175"/>
      <c r="B11" s="175"/>
      <c r="C11" s="175"/>
      <c r="D11" s="140">
        <v>518598</v>
      </c>
      <c r="E11" s="140">
        <v>2592.9899999999998</v>
      </c>
      <c r="F11" s="140">
        <v>518598</v>
      </c>
      <c r="G11" s="140">
        <v>2592.9899999999998</v>
      </c>
      <c r="H11" s="140"/>
    </row>
    <row r="12" spans="1:8" x14ac:dyDescent="0.35">
      <c r="A12" s="176"/>
      <c r="B12" s="176"/>
      <c r="C12" s="176"/>
      <c r="D12" s="140">
        <v>528000</v>
      </c>
      <c r="E12" s="140">
        <v>2640</v>
      </c>
      <c r="F12" s="140">
        <v>528000</v>
      </c>
      <c r="G12" s="140">
        <v>2640</v>
      </c>
      <c r="H12" s="140"/>
    </row>
    <row r="13" spans="1:8" x14ac:dyDescent="0.35">
      <c r="A13" s="174" t="s">
        <v>99</v>
      </c>
      <c r="B13" s="174">
        <v>10</v>
      </c>
      <c r="C13" s="174">
        <v>15</v>
      </c>
      <c r="D13" s="140">
        <v>343000</v>
      </c>
      <c r="E13" s="140">
        <v>1715</v>
      </c>
      <c r="F13" s="140">
        <v>423000</v>
      </c>
      <c r="G13" s="140">
        <v>2115</v>
      </c>
      <c r="H13" s="140"/>
    </row>
    <row r="14" spans="1:8" x14ac:dyDescent="0.35">
      <c r="A14" s="175"/>
      <c r="B14" s="175"/>
      <c r="C14" s="175"/>
      <c r="D14" s="140">
        <v>349000</v>
      </c>
      <c r="E14" s="140">
        <v>1745</v>
      </c>
      <c r="F14" s="140">
        <v>429000</v>
      </c>
      <c r="G14" s="140">
        <v>2145</v>
      </c>
      <c r="H14" s="140"/>
    </row>
    <row r="15" spans="1:8" x14ac:dyDescent="0.35">
      <c r="A15" s="175"/>
      <c r="B15" s="176"/>
      <c r="C15" s="176"/>
      <c r="D15" s="140">
        <v>355000</v>
      </c>
      <c r="E15" s="140">
        <v>1775</v>
      </c>
      <c r="F15" s="140">
        <v>435000</v>
      </c>
      <c r="G15" s="140">
        <v>2175</v>
      </c>
      <c r="H15" s="140"/>
    </row>
    <row r="16" spans="1:8" x14ac:dyDescent="0.35">
      <c r="A16" s="175"/>
      <c r="B16" s="174">
        <v>20</v>
      </c>
      <c r="C16" s="174">
        <v>15</v>
      </c>
      <c r="D16" s="140">
        <v>344000</v>
      </c>
      <c r="E16" s="140">
        <v>1720</v>
      </c>
      <c r="F16" s="140">
        <v>424000</v>
      </c>
      <c r="G16" s="140">
        <v>2120</v>
      </c>
      <c r="H16" s="140"/>
    </row>
    <row r="17" spans="1:8" x14ac:dyDescent="0.35">
      <c r="A17" s="175"/>
      <c r="B17" s="175"/>
      <c r="C17" s="175"/>
      <c r="D17" s="140">
        <v>349000</v>
      </c>
      <c r="E17" s="140">
        <v>1745</v>
      </c>
      <c r="F17" s="140">
        <v>429000</v>
      </c>
      <c r="G17" s="140">
        <v>2145</v>
      </c>
      <c r="H17" s="140"/>
    </row>
    <row r="18" spans="1:8" x14ac:dyDescent="0.35">
      <c r="A18" s="175"/>
      <c r="B18" s="176"/>
      <c r="C18" s="176"/>
      <c r="D18" s="140">
        <v>354000</v>
      </c>
      <c r="E18" s="140">
        <v>1770</v>
      </c>
      <c r="F18" s="140">
        <v>434000</v>
      </c>
      <c r="G18" s="140">
        <v>2170</v>
      </c>
      <c r="H18" s="140"/>
    </row>
    <row r="19" spans="1:8" x14ac:dyDescent="0.35">
      <c r="A19" s="175"/>
      <c r="B19" s="174">
        <v>40</v>
      </c>
      <c r="C19" s="174">
        <v>15</v>
      </c>
      <c r="D19" s="140">
        <v>346000</v>
      </c>
      <c r="E19" s="140">
        <v>1730</v>
      </c>
      <c r="F19" s="140">
        <v>426000</v>
      </c>
      <c r="G19" s="140">
        <v>2130</v>
      </c>
      <c r="H19" s="140"/>
    </row>
    <row r="20" spans="1:8" x14ac:dyDescent="0.35">
      <c r="A20" s="175"/>
      <c r="B20" s="175"/>
      <c r="C20" s="175"/>
      <c r="D20" s="140">
        <v>349000</v>
      </c>
      <c r="E20" s="140">
        <v>1745</v>
      </c>
      <c r="F20" s="140">
        <v>429000</v>
      </c>
      <c r="G20" s="140">
        <v>2145</v>
      </c>
      <c r="H20" s="140"/>
    </row>
    <row r="21" spans="1:8" x14ac:dyDescent="0.35">
      <c r="A21" s="175"/>
      <c r="B21" s="175"/>
      <c r="C21" s="175"/>
      <c r="D21" s="140">
        <v>352000</v>
      </c>
      <c r="E21" s="140">
        <v>1760</v>
      </c>
      <c r="F21" s="140">
        <v>432000</v>
      </c>
      <c r="G21" s="140">
        <v>2160</v>
      </c>
      <c r="H21" s="140"/>
    </row>
    <row r="22" spans="1:8" x14ac:dyDescent="0.35">
      <c r="A22" s="176"/>
      <c r="B22" s="176"/>
      <c r="C22" s="176"/>
      <c r="D22" s="140" t="s">
        <v>127</v>
      </c>
      <c r="E22" s="140" t="s">
        <v>127</v>
      </c>
      <c r="F22" s="140">
        <v>43600</v>
      </c>
      <c r="G22" s="140">
        <v>2180</v>
      </c>
      <c r="H22" s="140"/>
    </row>
    <row r="23" spans="1:8" x14ac:dyDescent="0.35">
      <c r="A23" s="141"/>
      <c r="B23" s="141">
        <v>5</v>
      </c>
      <c r="C23" s="141"/>
      <c r="D23" s="140">
        <v>339500</v>
      </c>
      <c r="E23" s="140">
        <v>1697.5</v>
      </c>
      <c r="F23" s="140" t="s">
        <v>127</v>
      </c>
      <c r="G23" s="140" t="s">
        <v>127</v>
      </c>
      <c r="H23" s="140"/>
    </row>
    <row r="24" spans="1:8" x14ac:dyDescent="0.35">
      <c r="A24" s="141" t="s">
        <v>126</v>
      </c>
      <c r="B24" s="141">
        <v>15</v>
      </c>
      <c r="C24" s="141">
        <v>15</v>
      </c>
      <c r="D24" s="140">
        <v>340500</v>
      </c>
      <c r="E24" s="140">
        <v>1702.5</v>
      </c>
      <c r="F24" s="140">
        <v>400500</v>
      </c>
      <c r="G24" s="140">
        <v>2002.5</v>
      </c>
      <c r="H24" s="140"/>
    </row>
    <row r="25" spans="1:8" x14ac:dyDescent="0.35">
      <c r="A25" s="141"/>
      <c r="B25" s="141">
        <v>5</v>
      </c>
      <c r="C25" s="141"/>
      <c r="D25" s="140">
        <v>341500</v>
      </c>
      <c r="E25" s="140">
        <v>1707.5</v>
      </c>
      <c r="F25" s="140" t="s">
        <v>127</v>
      </c>
      <c r="G25" s="140" t="s">
        <v>127</v>
      </c>
      <c r="H25" s="140"/>
    </row>
    <row r="26" spans="1:8" x14ac:dyDescent="0.35">
      <c r="A26" s="141"/>
      <c r="B26" s="141">
        <v>25</v>
      </c>
      <c r="C26" s="141">
        <v>15</v>
      </c>
      <c r="D26" s="140" t="s">
        <v>127</v>
      </c>
      <c r="E26" s="140" t="s">
        <v>127</v>
      </c>
      <c r="F26" s="140">
        <v>401500</v>
      </c>
      <c r="G26" s="140">
        <v>2007.5</v>
      </c>
      <c r="H26" s="140"/>
    </row>
    <row r="27" spans="1:8" x14ac:dyDescent="0.35">
      <c r="A27" s="174" t="s">
        <v>100</v>
      </c>
      <c r="B27" s="174">
        <v>10</v>
      </c>
      <c r="C27" s="174">
        <v>15</v>
      </c>
      <c r="D27" s="140">
        <v>133600</v>
      </c>
      <c r="E27" s="140">
        <v>668</v>
      </c>
      <c r="F27" s="140">
        <v>124400</v>
      </c>
      <c r="G27" s="140">
        <v>622</v>
      </c>
      <c r="H27" s="140"/>
    </row>
    <row r="28" spans="1:8" x14ac:dyDescent="0.35">
      <c r="A28" s="175"/>
      <c r="B28" s="175"/>
      <c r="C28" s="175"/>
      <c r="D28" s="140">
        <v>136100</v>
      </c>
      <c r="E28" s="140">
        <v>680.5</v>
      </c>
      <c r="F28" s="140">
        <v>126900</v>
      </c>
      <c r="G28" s="140">
        <v>634.5</v>
      </c>
      <c r="H28" s="140"/>
    </row>
    <row r="29" spans="1:8" x14ac:dyDescent="0.35">
      <c r="A29" s="176"/>
      <c r="B29" s="176"/>
      <c r="C29" s="176"/>
      <c r="D29" s="140">
        <v>138600</v>
      </c>
      <c r="E29" s="140">
        <v>693</v>
      </c>
      <c r="F29" s="140">
        <v>129400</v>
      </c>
      <c r="G29" s="140">
        <v>647</v>
      </c>
      <c r="H29" s="140"/>
    </row>
    <row r="30" spans="1:8" x14ac:dyDescent="0.35">
      <c r="A30" s="174" t="s">
        <v>101</v>
      </c>
      <c r="B30" s="174">
        <v>60</v>
      </c>
      <c r="C30" s="174">
        <v>30</v>
      </c>
      <c r="D30" s="140">
        <v>622000</v>
      </c>
      <c r="E30" s="140">
        <v>3330</v>
      </c>
      <c r="F30" s="140">
        <v>622000</v>
      </c>
      <c r="G30" s="140">
        <v>3330</v>
      </c>
      <c r="H30" s="140"/>
    </row>
    <row r="31" spans="1:8" x14ac:dyDescent="0.35">
      <c r="A31" s="175"/>
      <c r="B31" s="175"/>
      <c r="C31" s="175"/>
      <c r="D31" s="140">
        <v>636666</v>
      </c>
      <c r="E31" s="140">
        <v>3549.99</v>
      </c>
      <c r="F31" s="140">
        <v>636666</v>
      </c>
      <c r="G31" s="140">
        <v>3549.99</v>
      </c>
      <c r="H31" s="140"/>
    </row>
    <row r="32" spans="1:8" x14ac:dyDescent="0.35">
      <c r="A32" s="175"/>
      <c r="B32" s="176"/>
      <c r="C32" s="176"/>
      <c r="D32" s="140">
        <v>651332</v>
      </c>
      <c r="E32" s="140">
        <v>3769.98</v>
      </c>
      <c r="F32" s="140">
        <v>651332</v>
      </c>
      <c r="G32" s="140">
        <v>3769.98</v>
      </c>
      <c r="H32" s="140"/>
    </row>
    <row r="33" spans="1:8" x14ac:dyDescent="0.35">
      <c r="A33" s="175"/>
      <c r="B33" s="174">
        <v>100</v>
      </c>
      <c r="C33" s="174">
        <v>30</v>
      </c>
      <c r="D33" s="140">
        <v>623334</v>
      </c>
      <c r="E33" s="140">
        <v>3350.01</v>
      </c>
      <c r="F33" s="140">
        <v>623334</v>
      </c>
      <c r="G33" s="140">
        <v>3350.01</v>
      </c>
      <c r="H33" s="140"/>
    </row>
    <row r="34" spans="1:8" x14ac:dyDescent="0.35">
      <c r="A34" s="175"/>
      <c r="B34" s="175"/>
      <c r="C34" s="175"/>
      <c r="D34" s="140">
        <v>636666</v>
      </c>
      <c r="E34" s="140">
        <v>3549.99</v>
      </c>
      <c r="F34" s="140">
        <v>636666</v>
      </c>
      <c r="G34" s="140">
        <v>3549.99</v>
      </c>
      <c r="H34" s="140"/>
    </row>
    <row r="35" spans="1:8" x14ac:dyDescent="0.35">
      <c r="A35" s="176"/>
      <c r="B35" s="176"/>
      <c r="C35" s="176"/>
      <c r="D35" s="140">
        <v>650000</v>
      </c>
      <c r="E35" s="140">
        <v>3750</v>
      </c>
      <c r="F35" s="140">
        <v>650000</v>
      </c>
      <c r="G35" s="140">
        <v>3750</v>
      </c>
      <c r="H35" s="140"/>
    </row>
    <row r="36" spans="1:8" x14ac:dyDescent="0.35">
      <c r="H36"/>
    </row>
    <row r="37" spans="1:8" x14ac:dyDescent="0.35">
      <c r="H37"/>
    </row>
    <row r="38" spans="1:8" x14ac:dyDescent="0.35">
      <c r="H38"/>
    </row>
    <row r="39" spans="1:8" x14ac:dyDescent="0.35">
      <c r="H39"/>
    </row>
    <row r="40" spans="1:8" x14ac:dyDescent="0.35">
      <c r="H40"/>
    </row>
    <row r="41" spans="1:8" x14ac:dyDescent="0.35">
      <c r="H41"/>
    </row>
    <row r="42" spans="1:8" x14ac:dyDescent="0.35">
      <c r="H42"/>
    </row>
    <row r="43" spans="1:8" x14ac:dyDescent="0.35">
      <c r="H43"/>
    </row>
    <row r="44" spans="1:8" x14ac:dyDescent="0.35">
      <c r="H44"/>
    </row>
    <row r="45" spans="1:8" x14ac:dyDescent="0.35">
      <c r="H45"/>
    </row>
    <row r="46" spans="1:8" x14ac:dyDescent="0.35">
      <c r="H46"/>
    </row>
  </sheetData>
  <mergeCells count="24">
    <mergeCell ref="A27:A29"/>
    <mergeCell ref="B27:B29"/>
    <mergeCell ref="C27:C29"/>
    <mergeCell ref="A30:A35"/>
    <mergeCell ref="B30:B32"/>
    <mergeCell ref="C30:C32"/>
    <mergeCell ref="B33:B35"/>
    <mergeCell ref="C33:C35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4:A6"/>
    <mergeCell ref="B4:B6"/>
    <mergeCell ref="C4:C6"/>
    <mergeCell ref="A7:A9"/>
    <mergeCell ref="B7:B9"/>
    <mergeCell ref="C7:C9"/>
  </mergeCells>
  <pageMargins left="0.7" right="0.7" top="0.75" bottom="0.75" header="0.3" footer="0.3"/>
  <pageSetup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6"/>
  <sheetViews>
    <sheetView zoomScale="80" zoomScaleNormal="80" workbookViewId="0">
      <selection activeCell="G11" sqref="G8:G11"/>
    </sheetView>
  </sheetViews>
  <sheetFormatPr defaultColWidth="9.1796875" defaultRowHeight="14.5" x14ac:dyDescent="0.35"/>
  <cols>
    <col min="1" max="1" width="16.26953125" style="137" customWidth="1"/>
    <col min="2" max="2" width="14.36328125" style="137" customWidth="1"/>
    <col min="3" max="3" width="13.1796875" style="137" customWidth="1"/>
    <col min="4" max="4" width="12.7265625" style="137" customWidth="1"/>
    <col min="5" max="5" width="18.81640625" style="137" customWidth="1"/>
    <col min="6" max="6" width="14.08984375" customWidth="1"/>
    <col min="7" max="7" width="17.90625" customWidth="1"/>
    <col min="8" max="8" width="44.26953125" style="3" customWidth="1"/>
  </cols>
  <sheetData>
    <row r="1" spans="1:8" x14ac:dyDescent="0.35">
      <c r="A1" s="15" t="s">
        <v>109</v>
      </c>
      <c r="B1" s="15"/>
      <c r="C1" s="15"/>
      <c r="D1" s="3"/>
      <c r="E1" s="3"/>
    </row>
    <row r="2" spans="1:8" x14ac:dyDescent="0.35">
      <c r="A2" s="15"/>
      <c r="B2" s="15"/>
    </row>
    <row r="3" spans="1:8" ht="43.5" x14ac:dyDescent="0.35">
      <c r="A3" s="138" t="s">
        <v>0</v>
      </c>
      <c r="B3" s="138" t="s">
        <v>1</v>
      </c>
      <c r="C3" s="138" t="s">
        <v>94</v>
      </c>
      <c r="D3" s="138" t="s">
        <v>22</v>
      </c>
      <c r="E3" s="138" t="s">
        <v>95</v>
      </c>
      <c r="F3" s="138" t="s">
        <v>21</v>
      </c>
      <c r="G3" s="138" t="s">
        <v>103</v>
      </c>
      <c r="H3" s="138" t="s">
        <v>36</v>
      </c>
    </row>
    <row r="4" spans="1:8" x14ac:dyDescent="0.35">
      <c r="A4" s="174" t="s">
        <v>96</v>
      </c>
      <c r="B4" s="174">
        <v>10</v>
      </c>
      <c r="C4" s="174">
        <v>15</v>
      </c>
      <c r="D4" s="140">
        <v>371000</v>
      </c>
      <c r="E4" s="140">
        <v>1855</v>
      </c>
      <c r="F4" s="140">
        <v>387000</v>
      </c>
      <c r="G4" s="140">
        <v>1935</v>
      </c>
      <c r="H4" s="140"/>
    </row>
    <row r="5" spans="1:8" x14ac:dyDescent="0.35">
      <c r="A5" s="175"/>
      <c r="B5" s="175"/>
      <c r="C5" s="175"/>
      <c r="D5" s="140">
        <v>376000</v>
      </c>
      <c r="E5" s="140">
        <v>1880</v>
      </c>
      <c r="F5" s="140">
        <v>392000</v>
      </c>
      <c r="G5" s="140">
        <v>1960</v>
      </c>
      <c r="H5" s="140"/>
    </row>
    <row r="6" spans="1:8" x14ac:dyDescent="0.35">
      <c r="A6" s="176"/>
      <c r="B6" s="176"/>
      <c r="C6" s="176"/>
      <c r="D6" s="140">
        <v>381000</v>
      </c>
      <c r="E6" s="140">
        <v>1905</v>
      </c>
      <c r="F6" s="140">
        <v>397000</v>
      </c>
      <c r="G6" s="140">
        <v>1985</v>
      </c>
      <c r="H6" s="140"/>
    </row>
    <row r="7" spans="1:8" x14ac:dyDescent="0.35">
      <c r="A7" s="174" t="s">
        <v>97</v>
      </c>
      <c r="B7" s="174">
        <v>10</v>
      </c>
      <c r="C7" s="174">
        <v>15</v>
      </c>
      <c r="D7" s="140">
        <v>165800</v>
      </c>
      <c r="E7" s="140">
        <v>829</v>
      </c>
      <c r="F7" s="140">
        <v>174800</v>
      </c>
      <c r="G7" s="140">
        <v>874</v>
      </c>
      <c r="H7" s="140"/>
    </row>
    <row r="8" spans="1:8" x14ac:dyDescent="0.35">
      <c r="A8" s="175"/>
      <c r="B8" s="175"/>
      <c r="C8" s="175"/>
      <c r="D8" s="140">
        <v>167300</v>
      </c>
      <c r="E8" s="140">
        <v>836.5</v>
      </c>
      <c r="F8" s="140">
        <v>176300</v>
      </c>
      <c r="G8" s="140">
        <v>881.5</v>
      </c>
      <c r="H8" s="140"/>
    </row>
    <row r="9" spans="1:8" x14ac:dyDescent="0.35">
      <c r="A9" s="176"/>
      <c r="B9" s="176"/>
      <c r="C9" s="176"/>
      <c r="D9" s="140">
        <v>168800</v>
      </c>
      <c r="E9" s="140">
        <v>844</v>
      </c>
      <c r="F9" s="140">
        <v>177800</v>
      </c>
      <c r="G9" s="140">
        <v>889</v>
      </c>
      <c r="H9" s="140"/>
    </row>
    <row r="10" spans="1:8" x14ac:dyDescent="0.35">
      <c r="A10" s="174" t="s">
        <v>98</v>
      </c>
      <c r="B10" s="174">
        <v>100</v>
      </c>
      <c r="C10" s="174">
        <v>30</v>
      </c>
      <c r="D10" s="140">
        <v>509202</v>
      </c>
      <c r="E10" s="140">
        <v>2546.0100000000002</v>
      </c>
      <c r="F10" s="140">
        <v>509202</v>
      </c>
      <c r="G10" s="140">
        <v>2546.0100000000002</v>
      </c>
      <c r="H10" s="140"/>
    </row>
    <row r="11" spans="1:8" x14ac:dyDescent="0.35">
      <c r="A11" s="175"/>
      <c r="B11" s="175"/>
      <c r="C11" s="175"/>
      <c r="D11" s="140">
        <v>518598</v>
      </c>
      <c r="E11" s="140">
        <v>2592.9899999999998</v>
      </c>
      <c r="F11" s="140">
        <v>518598</v>
      </c>
      <c r="G11" s="140">
        <v>2592.9899999999998</v>
      </c>
      <c r="H11" s="140"/>
    </row>
    <row r="12" spans="1:8" x14ac:dyDescent="0.35">
      <c r="A12" s="176"/>
      <c r="B12" s="176"/>
      <c r="C12" s="176"/>
      <c r="D12" s="140">
        <v>528000</v>
      </c>
      <c r="E12" s="140">
        <v>2640</v>
      </c>
      <c r="F12" s="140">
        <v>528000</v>
      </c>
      <c r="G12" s="140">
        <v>2640</v>
      </c>
      <c r="H12" s="140"/>
    </row>
    <row r="13" spans="1:8" x14ac:dyDescent="0.35">
      <c r="A13" s="174" t="s">
        <v>99</v>
      </c>
      <c r="B13" s="174">
        <v>10</v>
      </c>
      <c r="C13" s="174">
        <v>15</v>
      </c>
      <c r="D13" s="140">
        <v>343000</v>
      </c>
      <c r="E13" s="140">
        <v>1715</v>
      </c>
      <c r="F13" s="140">
        <v>423000</v>
      </c>
      <c r="G13" s="140">
        <v>2115</v>
      </c>
      <c r="H13" s="140"/>
    </row>
    <row r="14" spans="1:8" x14ac:dyDescent="0.35">
      <c r="A14" s="175"/>
      <c r="B14" s="175"/>
      <c r="C14" s="175"/>
      <c r="D14" s="140">
        <v>349000</v>
      </c>
      <c r="E14" s="140">
        <v>1745</v>
      </c>
      <c r="F14" s="140">
        <v>429000</v>
      </c>
      <c r="G14" s="140">
        <v>2145</v>
      </c>
      <c r="H14" s="140"/>
    </row>
    <row r="15" spans="1:8" x14ac:dyDescent="0.35">
      <c r="A15" s="175"/>
      <c r="B15" s="176"/>
      <c r="C15" s="176"/>
      <c r="D15" s="140">
        <v>355000</v>
      </c>
      <c r="E15" s="140">
        <v>1775</v>
      </c>
      <c r="F15" s="140">
        <v>435000</v>
      </c>
      <c r="G15" s="140">
        <v>2175</v>
      </c>
      <c r="H15" s="140"/>
    </row>
    <row r="16" spans="1:8" x14ac:dyDescent="0.35">
      <c r="A16" s="175"/>
      <c r="B16" s="174">
        <v>20</v>
      </c>
      <c r="C16" s="174">
        <v>15</v>
      </c>
      <c r="D16" s="140">
        <v>344000</v>
      </c>
      <c r="E16" s="140">
        <v>1720</v>
      </c>
      <c r="F16" s="140">
        <v>424000</v>
      </c>
      <c r="G16" s="140">
        <v>2120</v>
      </c>
      <c r="H16" s="140"/>
    </row>
    <row r="17" spans="1:8" x14ac:dyDescent="0.35">
      <c r="A17" s="175"/>
      <c r="B17" s="175"/>
      <c r="C17" s="175"/>
      <c r="D17" s="140">
        <v>349000</v>
      </c>
      <c r="E17" s="140">
        <v>1745</v>
      </c>
      <c r="F17" s="140">
        <v>429000</v>
      </c>
      <c r="G17" s="140">
        <v>2145</v>
      </c>
      <c r="H17" s="140"/>
    </row>
    <row r="18" spans="1:8" x14ac:dyDescent="0.35">
      <c r="A18" s="175"/>
      <c r="B18" s="176"/>
      <c r="C18" s="176"/>
      <c r="D18" s="140">
        <v>354000</v>
      </c>
      <c r="E18" s="140">
        <v>1770</v>
      </c>
      <c r="F18" s="140">
        <v>434000</v>
      </c>
      <c r="G18" s="140">
        <v>2170</v>
      </c>
      <c r="H18" s="140"/>
    </row>
    <row r="19" spans="1:8" x14ac:dyDescent="0.35">
      <c r="A19" s="175"/>
      <c r="B19" s="174">
        <v>40</v>
      </c>
      <c r="C19" s="174">
        <v>15</v>
      </c>
      <c r="D19" s="140">
        <v>346000</v>
      </c>
      <c r="E19" s="140">
        <v>1730</v>
      </c>
      <c r="F19" s="140">
        <v>426000</v>
      </c>
      <c r="G19" s="140">
        <v>2130</v>
      </c>
      <c r="H19" s="140"/>
    </row>
    <row r="20" spans="1:8" x14ac:dyDescent="0.35">
      <c r="A20" s="175"/>
      <c r="B20" s="175"/>
      <c r="C20" s="175"/>
      <c r="D20" s="140">
        <v>349000</v>
      </c>
      <c r="E20" s="140">
        <v>1745</v>
      </c>
      <c r="F20" s="140">
        <v>429000</v>
      </c>
      <c r="G20" s="140">
        <v>2145</v>
      </c>
      <c r="H20" s="140"/>
    </row>
    <row r="21" spans="1:8" x14ac:dyDescent="0.35">
      <c r="A21" s="175"/>
      <c r="B21" s="175"/>
      <c r="C21" s="175"/>
      <c r="D21" s="140">
        <v>352000</v>
      </c>
      <c r="E21" s="140">
        <v>1760</v>
      </c>
      <c r="F21" s="140">
        <v>432000</v>
      </c>
      <c r="G21" s="140">
        <v>2160</v>
      </c>
      <c r="H21" s="140"/>
    </row>
    <row r="22" spans="1:8" x14ac:dyDescent="0.35">
      <c r="A22" s="176"/>
      <c r="B22" s="176"/>
      <c r="C22" s="176"/>
      <c r="D22" s="140" t="s">
        <v>127</v>
      </c>
      <c r="E22" s="140" t="s">
        <v>127</v>
      </c>
      <c r="F22" s="140">
        <v>436000</v>
      </c>
      <c r="G22" s="140">
        <v>2180</v>
      </c>
      <c r="H22" s="140"/>
    </row>
    <row r="23" spans="1:8" x14ac:dyDescent="0.35">
      <c r="A23" s="141"/>
      <c r="B23" s="141">
        <v>5</v>
      </c>
      <c r="C23" s="141"/>
      <c r="D23" s="140">
        <v>339500</v>
      </c>
      <c r="E23" s="140">
        <v>1697.5</v>
      </c>
      <c r="F23" s="140" t="s">
        <v>127</v>
      </c>
      <c r="G23" s="140" t="s">
        <v>127</v>
      </c>
      <c r="H23" s="140"/>
    </row>
    <row r="24" spans="1:8" x14ac:dyDescent="0.35">
      <c r="A24" s="141" t="s">
        <v>126</v>
      </c>
      <c r="B24" s="141">
        <v>15</v>
      </c>
      <c r="C24" s="141">
        <v>15</v>
      </c>
      <c r="D24" s="140">
        <v>340500</v>
      </c>
      <c r="E24" s="140">
        <v>1702.5</v>
      </c>
      <c r="F24" s="140">
        <v>400500</v>
      </c>
      <c r="G24" s="140">
        <v>2002.5</v>
      </c>
      <c r="H24" s="140"/>
    </row>
    <row r="25" spans="1:8" x14ac:dyDescent="0.35">
      <c r="A25" s="141"/>
      <c r="B25" s="141">
        <v>5</v>
      </c>
      <c r="C25" s="141"/>
      <c r="D25" s="140">
        <v>341500</v>
      </c>
      <c r="E25" s="140">
        <v>1707.5</v>
      </c>
      <c r="F25" s="140" t="s">
        <v>127</v>
      </c>
      <c r="G25" s="140" t="s">
        <v>127</v>
      </c>
      <c r="H25" s="140"/>
    </row>
    <row r="26" spans="1:8" x14ac:dyDescent="0.35">
      <c r="A26" s="141"/>
      <c r="B26" s="141">
        <v>25</v>
      </c>
      <c r="C26" s="141">
        <v>15</v>
      </c>
      <c r="D26" s="140" t="s">
        <v>127</v>
      </c>
      <c r="E26" s="140" t="s">
        <v>127</v>
      </c>
      <c r="F26" s="140">
        <v>401500</v>
      </c>
      <c r="G26" s="140">
        <v>2007.5</v>
      </c>
      <c r="H26" s="140"/>
    </row>
    <row r="27" spans="1:8" x14ac:dyDescent="0.35">
      <c r="A27" s="174" t="s">
        <v>100</v>
      </c>
      <c r="B27" s="174">
        <v>10</v>
      </c>
      <c r="C27" s="174">
        <v>15</v>
      </c>
      <c r="D27" s="140">
        <v>133600</v>
      </c>
      <c r="E27" s="140">
        <v>668</v>
      </c>
      <c r="F27" s="140">
        <v>124400</v>
      </c>
      <c r="G27" s="140">
        <v>622</v>
      </c>
      <c r="H27" s="140"/>
    </row>
    <row r="28" spans="1:8" x14ac:dyDescent="0.35">
      <c r="A28" s="175"/>
      <c r="B28" s="175"/>
      <c r="C28" s="175"/>
      <c r="D28" s="140">
        <v>136100</v>
      </c>
      <c r="E28" s="140">
        <v>680.5</v>
      </c>
      <c r="F28" s="140">
        <v>126900</v>
      </c>
      <c r="G28" s="140">
        <v>634.5</v>
      </c>
      <c r="H28" s="140"/>
    </row>
    <row r="29" spans="1:8" x14ac:dyDescent="0.35">
      <c r="A29" s="176"/>
      <c r="B29" s="176"/>
      <c r="C29" s="176"/>
      <c r="D29" s="140">
        <v>138600</v>
      </c>
      <c r="E29" s="140">
        <v>693</v>
      </c>
      <c r="F29" s="140">
        <v>129400</v>
      </c>
      <c r="G29" s="140">
        <v>647</v>
      </c>
      <c r="H29" s="140"/>
    </row>
    <row r="30" spans="1:8" x14ac:dyDescent="0.35">
      <c r="A30" s="174" t="s">
        <v>101</v>
      </c>
      <c r="B30" s="174">
        <v>60</v>
      </c>
      <c r="C30" s="174">
        <v>30</v>
      </c>
      <c r="D30" s="140">
        <v>622000</v>
      </c>
      <c r="E30" s="140">
        <v>3330</v>
      </c>
      <c r="F30" s="140">
        <v>622000</v>
      </c>
      <c r="G30" s="140">
        <v>3330</v>
      </c>
      <c r="H30" s="140"/>
    </row>
    <row r="31" spans="1:8" x14ac:dyDescent="0.35">
      <c r="A31" s="175"/>
      <c r="B31" s="175"/>
      <c r="C31" s="175"/>
      <c r="D31" s="140">
        <v>636666</v>
      </c>
      <c r="E31" s="140">
        <v>3549.99</v>
      </c>
      <c r="F31" s="140">
        <v>636666</v>
      </c>
      <c r="G31" s="140">
        <v>3549.99</v>
      </c>
      <c r="H31" s="140"/>
    </row>
    <row r="32" spans="1:8" x14ac:dyDescent="0.35">
      <c r="A32" s="175"/>
      <c r="B32" s="176"/>
      <c r="C32" s="176"/>
      <c r="D32" s="140">
        <v>651332</v>
      </c>
      <c r="E32" s="140">
        <v>3769.98</v>
      </c>
      <c r="F32" s="140">
        <v>651332</v>
      </c>
      <c r="G32" s="140">
        <v>3769.98</v>
      </c>
      <c r="H32" s="140"/>
    </row>
    <row r="33" spans="1:8" x14ac:dyDescent="0.35">
      <c r="A33" s="175"/>
      <c r="B33" s="174">
        <v>100</v>
      </c>
      <c r="C33" s="174">
        <v>30</v>
      </c>
      <c r="D33" s="140">
        <v>623334</v>
      </c>
      <c r="E33" s="140">
        <v>3350.01</v>
      </c>
      <c r="F33" s="140">
        <v>623334</v>
      </c>
      <c r="G33" s="140">
        <v>3350.01</v>
      </c>
      <c r="H33" s="140"/>
    </row>
    <row r="34" spans="1:8" x14ac:dyDescent="0.35">
      <c r="A34" s="175"/>
      <c r="B34" s="175"/>
      <c r="C34" s="175"/>
      <c r="D34" s="140">
        <v>636666</v>
      </c>
      <c r="E34" s="140">
        <v>3549.99</v>
      </c>
      <c r="F34" s="140">
        <v>636666</v>
      </c>
      <c r="G34" s="140">
        <v>3549.99</v>
      </c>
      <c r="H34" s="140"/>
    </row>
    <row r="35" spans="1:8" x14ac:dyDescent="0.35">
      <c r="A35" s="176"/>
      <c r="B35" s="176"/>
      <c r="C35" s="176"/>
      <c r="D35" s="140">
        <v>650000</v>
      </c>
      <c r="E35" s="140">
        <v>3750</v>
      </c>
      <c r="F35" s="140">
        <v>650000</v>
      </c>
      <c r="G35" s="140">
        <v>3750</v>
      </c>
      <c r="H35" s="140"/>
    </row>
    <row r="36" spans="1:8" x14ac:dyDescent="0.35">
      <c r="H36"/>
    </row>
    <row r="37" spans="1:8" x14ac:dyDescent="0.35">
      <c r="H37"/>
    </row>
    <row r="38" spans="1:8" x14ac:dyDescent="0.35">
      <c r="H38"/>
    </row>
    <row r="39" spans="1:8" x14ac:dyDescent="0.35">
      <c r="H39"/>
    </row>
    <row r="40" spans="1:8" x14ac:dyDescent="0.35">
      <c r="H40"/>
    </row>
    <row r="41" spans="1:8" x14ac:dyDescent="0.35">
      <c r="H41"/>
    </row>
    <row r="42" spans="1:8" x14ac:dyDescent="0.35">
      <c r="H42"/>
    </row>
    <row r="43" spans="1:8" x14ac:dyDescent="0.35">
      <c r="H43"/>
    </row>
    <row r="44" spans="1:8" x14ac:dyDescent="0.35">
      <c r="H44"/>
    </row>
    <row r="45" spans="1:8" x14ac:dyDescent="0.35">
      <c r="H45"/>
    </row>
    <row r="46" spans="1:8" x14ac:dyDescent="0.35">
      <c r="H46"/>
    </row>
  </sheetData>
  <mergeCells count="24">
    <mergeCell ref="A4:A6"/>
    <mergeCell ref="B4:B6"/>
    <mergeCell ref="C4:C6"/>
    <mergeCell ref="A7:A9"/>
    <mergeCell ref="B7:B9"/>
    <mergeCell ref="C7:C9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27:A29"/>
    <mergeCell ref="B27:B29"/>
    <mergeCell ref="C27:C29"/>
    <mergeCell ref="A30:A35"/>
    <mergeCell ref="B30:B32"/>
    <mergeCell ref="C30:C32"/>
    <mergeCell ref="B33:B35"/>
    <mergeCell ref="C33:C35"/>
  </mergeCells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"/>
  <sheetViews>
    <sheetView zoomScale="80" zoomScaleNormal="80" workbookViewId="0">
      <selection activeCell="H36" sqref="H36"/>
    </sheetView>
  </sheetViews>
  <sheetFormatPr defaultColWidth="9.1796875" defaultRowHeight="14.5" x14ac:dyDescent="0.35"/>
  <cols>
    <col min="1" max="1" width="16.26953125" style="137" customWidth="1"/>
    <col min="2" max="2" width="14.36328125" style="137" customWidth="1"/>
    <col min="3" max="3" width="12.7265625" style="137" customWidth="1"/>
    <col min="4" max="4" width="18.81640625" style="137" customWidth="1"/>
    <col min="5" max="5" width="32.81640625" customWidth="1"/>
  </cols>
  <sheetData>
    <row r="1" spans="1:5" x14ac:dyDescent="0.35">
      <c r="A1" s="15" t="s">
        <v>110</v>
      </c>
      <c r="B1" s="15"/>
      <c r="C1" s="3"/>
      <c r="D1" s="3"/>
    </row>
    <row r="2" spans="1:5" x14ac:dyDescent="0.35">
      <c r="A2" s="136"/>
    </row>
    <row r="3" spans="1:5" ht="43.5" x14ac:dyDescent="0.35">
      <c r="A3" s="138" t="s">
        <v>0</v>
      </c>
      <c r="B3" s="138" t="s">
        <v>1</v>
      </c>
      <c r="C3" s="138" t="s">
        <v>102</v>
      </c>
      <c r="D3" s="138" t="s">
        <v>107</v>
      </c>
      <c r="E3" s="138" t="s">
        <v>36</v>
      </c>
    </row>
    <row r="4" spans="1:5" x14ac:dyDescent="0.35">
      <c r="A4" s="174" t="s">
        <v>105</v>
      </c>
      <c r="B4" s="174">
        <v>20</v>
      </c>
      <c r="C4" s="140">
        <v>1</v>
      </c>
      <c r="D4" s="140">
        <v>2412</v>
      </c>
      <c r="E4" s="140"/>
    </row>
    <row r="5" spans="1:5" x14ac:dyDescent="0.35">
      <c r="A5" s="175"/>
      <c r="B5" s="175"/>
      <c r="C5" s="140">
        <v>6</v>
      </c>
      <c r="D5" s="140">
        <v>2437</v>
      </c>
      <c r="E5" s="140"/>
    </row>
    <row r="6" spans="1:5" x14ac:dyDescent="0.35">
      <c r="A6" s="176"/>
      <c r="B6" s="176"/>
      <c r="C6" s="140">
        <v>11</v>
      </c>
      <c r="D6" s="140">
        <v>2462</v>
      </c>
      <c r="E6" s="140"/>
    </row>
    <row r="7" spans="1:5" x14ac:dyDescent="0.35">
      <c r="A7" s="174" t="s">
        <v>106</v>
      </c>
      <c r="B7" s="174">
        <v>20</v>
      </c>
      <c r="C7" s="140">
        <v>44</v>
      </c>
      <c r="D7" s="140">
        <v>5220</v>
      </c>
      <c r="E7" s="140"/>
    </row>
    <row r="8" spans="1:5" x14ac:dyDescent="0.35">
      <c r="A8" s="175"/>
      <c r="B8" s="175"/>
      <c r="C8" s="140">
        <v>60</v>
      </c>
      <c r="D8" s="140">
        <v>5300</v>
      </c>
      <c r="E8" s="140"/>
    </row>
    <row r="9" spans="1:5" x14ac:dyDescent="0.35">
      <c r="A9" s="175"/>
      <c r="B9" s="175"/>
      <c r="C9" s="140">
        <v>120</v>
      </c>
      <c r="D9" s="140">
        <v>5600</v>
      </c>
      <c r="E9" s="140"/>
    </row>
    <row r="10" spans="1:5" x14ac:dyDescent="0.35">
      <c r="A10" s="177"/>
      <c r="B10" s="177"/>
      <c r="C10" s="140">
        <v>157</v>
      </c>
      <c r="D10" s="140">
        <v>5785</v>
      </c>
      <c r="E10" s="140"/>
    </row>
    <row r="11" spans="1:5" x14ac:dyDescent="0.35">
      <c r="A11" s="177"/>
      <c r="B11" s="177"/>
      <c r="C11" s="140">
        <v>165</v>
      </c>
      <c r="D11" s="140">
        <v>5825</v>
      </c>
      <c r="E11" s="140"/>
    </row>
  </sheetData>
  <mergeCells count="4">
    <mergeCell ref="A4:A6"/>
    <mergeCell ref="B4:B6"/>
    <mergeCell ref="A7:A11"/>
    <mergeCell ref="B7:B11"/>
  </mergeCells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8cc704-85c5-4d42-9d28-80d8698587cc" xsi:nil="true"/>
    <lcf76f155ced4ddcb4097134ff3c332f xmlns="ce1c166f-dfbb-443c-ae2a-03e6347aa79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24BF922832E4FA44716407674F3DB" ma:contentTypeVersion="" ma:contentTypeDescription="Create a new document." ma:contentTypeScope="" ma:versionID="eae98e68f6145706e6ec1ab193025c34">
  <xsd:schema xmlns:xsd="http://www.w3.org/2001/XMLSchema" xmlns:xs="http://www.w3.org/2001/XMLSchema" xmlns:p="http://schemas.microsoft.com/office/2006/metadata/properties" xmlns:ns2="ce1c166f-dfbb-443c-ae2a-03e6347aa799" xmlns:ns3="938cc704-85c5-4d42-9d28-80d8698587cc" targetNamespace="http://schemas.microsoft.com/office/2006/metadata/properties" ma:root="true" ma:fieldsID="6b7eabba46a539c70350281aec2d8857" ns2:_="" ns3:_="">
    <xsd:import namespace="ce1c166f-dfbb-443c-ae2a-03e6347aa799"/>
    <xsd:import namespace="938cc704-85c5-4d42-9d28-80d8698587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c166f-dfbb-443c-ae2a-03e6347aa7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654fe4a-6bf8-461b-9f9e-9d41fec7b5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cc704-85c5-4d42-9d28-80d8698587c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617b8d-b85c-4d41-822d-caeabcb7f02d}" ma:internalName="TaxCatchAll" ma:showField="CatchAllData" ma:web="938cc704-85c5-4d42-9d28-80d8698587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B965B7-412C-4C38-80BF-2F528F9DDAA7}">
  <ds:schemaRefs>
    <ds:schemaRef ds:uri="http://purl.org/dc/terms/"/>
    <ds:schemaRef ds:uri="http://schemas.openxmlformats.org/package/2006/metadata/core-properties"/>
    <ds:schemaRef ds:uri="ce1c166f-dfbb-443c-ae2a-03e6347aa79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38cc704-85c5-4d42-9d28-80d8698587c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4DDA90F-A79E-4ED9-B246-30A0C0C83F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3A8A93-364B-43B5-BD7E-5BBD0E3715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Cover</vt:lpstr>
      <vt:lpstr>Table A-1</vt:lpstr>
      <vt:lpstr>Table A-2</vt:lpstr>
      <vt:lpstr>Table A-3</vt:lpstr>
      <vt:lpstr>Table A-4</vt:lpstr>
      <vt:lpstr>Table A-5</vt:lpstr>
      <vt:lpstr>Table A-6</vt:lpstr>
      <vt:lpstr>Table A-7</vt:lpstr>
      <vt:lpstr>Table A-8</vt:lpstr>
      <vt:lpstr>Table A-9</vt:lpstr>
      <vt:lpstr>Version </vt:lpstr>
      <vt:lpstr>'Table A-9'!Print_Area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Nehra, Harinder</dc:creator>
  <cp:lastModifiedBy>Sean Wang</cp:lastModifiedBy>
  <dcterms:created xsi:type="dcterms:W3CDTF">2018-10-18T16:53:30Z</dcterms:created>
  <dcterms:modified xsi:type="dcterms:W3CDTF">2024-04-25T20:53:39Z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0x01010077824BF922832E4FA44716407674F3DB</vt:lpwstr>
  </property>
  <property fmtid="{D5CDD505-2E9C-101B-9397-08002B2CF9AE}" pid="3" name="MediaServiceImageTags">
    <vt:lpwstr/>
  </property>
</Properties>
</file>